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84A156CE-2C6D-4AD7-A0A9-79EFA1ECDD4B}" xr6:coauthVersionLast="31" xr6:coauthVersionMax="31" xr10:uidLastSave="{00000000-0000-0000-0000-000000000000}"/>
  <workbookProtection workbookPassword="C787" lockStructure="1"/>
  <bookViews>
    <workbookView xWindow="7215" yWindow="45" windowWidth="17385" windowHeight="12195" xr2:uid="{00000000-000D-0000-FFFF-FFFF00000000}"/>
  </bookViews>
  <sheets>
    <sheet name="Rekapitulace PJ2.2" sheetId="13" r:id="rId1"/>
    <sheet name="VzorPolozky" sheetId="10" state="hidden" r:id="rId2"/>
    <sheet name="PJ2.2_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enaStavby">#REF!</definedName>
    <definedName name="cisloobjektu" localSheetId="0">'[1]Krycí list'!$A$5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enaStavby">#REF!</definedName>
    <definedName name="MistoStavby" localSheetId="0">#REF!</definedName>
    <definedName name="MistoStavby">#REF!</definedName>
    <definedName name="nazevobjektu" localSheetId="0">'[1]Krycí list'!$C$5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'PJ2.2_Pol'!$1:$7</definedName>
    <definedName name="oadresa">#REF!</definedName>
    <definedName name="_xlnm.Print_Area" localSheetId="0">'Rekapitulace PJ2.2'!$A$1:$H$35</definedName>
    <definedName name="padresa" localSheetId="0">#REF!</definedName>
    <definedName name="padresa">#REF!</definedName>
    <definedName name="pdic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>#REF!</definedName>
    <definedName name="ppsc" localSheetId="0">#REF!</definedName>
    <definedName name="pPSC">#REF!</definedName>
    <definedName name="Print_Area" localSheetId="2">'PJ2.2_Pol'!$A$1:$H$249</definedName>
    <definedName name="Print_Area" localSheetId="0">'Rekapitulace PJ2.2'!$A$1:$H$35</definedName>
    <definedName name="Print_Titles" localSheetId="2">'PJ2.2_Pol'!$6:$8</definedName>
    <definedName name="Projektant" localSheetId="0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2" i="12" l="1"/>
  <c r="G227" i="12" l="1"/>
  <c r="G41" i="12" l="1"/>
  <c r="G47" i="12"/>
  <c r="G235" i="12" l="1"/>
  <c r="G233" i="12" l="1"/>
  <c r="G231" i="12" l="1"/>
  <c r="G190" i="12" l="1"/>
  <c r="G192" i="12"/>
  <c r="G188" i="12"/>
  <c r="G186" i="12"/>
  <c r="G118" i="12"/>
  <c r="G58" i="12"/>
  <c r="G60" i="12"/>
  <c r="G57" i="12" l="1"/>
  <c r="AX22" i="13"/>
  <c r="G10" i="12" l="1"/>
  <c r="G12" i="12"/>
  <c r="G14" i="12"/>
  <c r="G16" i="12"/>
  <c r="G18" i="12"/>
  <c r="G20" i="12"/>
  <c r="G22" i="12"/>
  <c r="G24" i="12"/>
  <c r="G26" i="12"/>
  <c r="G28" i="12"/>
  <c r="G30" i="12"/>
  <c r="G32" i="12"/>
  <c r="G34" i="12"/>
  <c r="G37" i="12"/>
  <c r="G39" i="12"/>
  <c r="G43" i="12"/>
  <c r="G45" i="12"/>
  <c r="G49" i="12"/>
  <c r="G51" i="12"/>
  <c r="G53" i="12"/>
  <c r="G55" i="12"/>
  <c r="G63" i="12"/>
  <c r="G65" i="12"/>
  <c r="G67" i="12"/>
  <c r="G69" i="12"/>
  <c r="G71" i="12"/>
  <c r="G73" i="12"/>
  <c r="G75" i="12"/>
  <c r="G77" i="12"/>
  <c r="G79" i="12"/>
  <c r="G81" i="12"/>
  <c r="G83" i="12"/>
  <c r="G85" i="12"/>
  <c r="G87" i="12"/>
  <c r="G89" i="12"/>
  <c r="G91" i="12"/>
  <c r="G93" i="12"/>
  <c r="G95" i="12"/>
  <c r="G97" i="12"/>
  <c r="G99" i="12"/>
  <c r="G101" i="12"/>
  <c r="G103" i="12"/>
  <c r="G105" i="12"/>
  <c r="G107" i="12"/>
  <c r="G109" i="12"/>
  <c r="G114" i="12"/>
  <c r="G116" i="12"/>
  <c r="G120" i="12"/>
  <c r="G122" i="12"/>
  <c r="G124" i="12"/>
  <c r="G126" i="12"/>
  <c r="G128" i="12"/>
  <c r="G130" i="12"/>
  <c r="G132" i="12"/>
  <c r="G134" i="12"/>
  <c r="G136" i="12"/>
  <c r="G138" i="12"/>
  <c r="G140" i="12"/>
  <c r="G142" i="12"/>
  <c r="G144" i="12"/>
  <c r="G146" i="12"/>
  <c r="G148" i="12"/>
  <c r="G150" i="12"/>
  <c r="G152" i="12"/>
  <c r="G154" i="12"/>
  <c r="G156" i="12"/>
  <c r="G158" i="12"/>
  <c r="G160" i="12"/>
  <c r="G162" i="12"/>
  <c r="G164" i="12"/>
  <c r="G166" i="12"/>
  <c r="G168" i="12"/>
  <c r="G170" i="12"/>
  <c r="G172" i="12"/>
  <c r="G174" i="12"/>
  <c r="G176" i="12"/>
  <c r="G178" i="12"/>
  <c r="G180" i="12"/>
  <c r="G182" i="12"/>
  <c r="G184" i="12"/>
  <c r="G195" i="12"/>
  <c r="G197" i="12"/>
  <c r="G199" i="12"/>
  <c r="G202" i="12"/>
  <c r="G205" i="12"/>
  <c r="G207" i="12"/>
  <c r="G209" i="12"/>
  <c r="G211" i="12"/>
  <c r="G214" i="12"/>
  <c r="G213" i="12" s="1"/>
  <c r="G216" i="12"/>
  <c r="G219" i="12"/>
  <c r="G221" i="12"/>
  <c r="G223" i="12"/>
  <c r="G225" i="12"/>
  <c r="G229" i="12"/>
  <c r="G237" i="12"/>
  <c r="G204" i="12" l="1"/>
  <c r="H32" i="13" s="1"/>
  <c r="G111" i="12"/>
  <c r="G194" i="12"/>
  <c r="G9" i="12"/>
  <c r="H24" i="13" s="1"/>
  <c r="G36" i="12"/>
  <c r="G62" i="12"/>
  <c r="H28" i="13" s="1"/>
  <c r="G201" i="12"/>
  <c r="H31" i="13" s="1"/>
  <c r="G218" i="12"/>
  <c r="H34" i="13" s="1"/>
  <c r="H30" i="13"/>
  <c r="H33" i="13"/>
  <c r="H29" i="13"/>
  <c r="H27" i="13"/>
  <c r="H25" i="13" l="1"/>
  <c r="H35" i="13" s="1"/>
  <c r="H19" i="13" s="1"/>
  <c r="H20" i="13" s="1"/>
  <c r="G239" i="12"/>
</calcChain>
</file>

<file path=xl/sharedStrings.xml><?xml version="1.0" encoding="utf-8"?>
<sst xmlns="http://schemas.openxmlformats.org/spreadsheetml/2006/main" count="498" uniqueCount="253">
  <si>
    <t xml:space="preserve">Položkový rozpočet </t>
  </si>
  <si>
    <t>S:</t>
  </si>
  <si>
    <t>O:</t>
  </si>
  <si>
    <t>R:</t>
  </si>
  <si>
    <t>Vedlejší náklady</t>
  </si>
  <si>
    <t>Celkem</t>
  </si>
  <si>
    <t>Objekt:</t>
  </si>
  <si>
    <t>Rekapitulace dílů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</si>
  <si>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</si>
  <si>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</si>
  <si>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</si>
  <si>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</si>
  <si>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</si>
  <si>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</si>
  <si>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</si>
  <si>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</si>
  <si>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</si>
  <si>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</si>
  <si>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</si>
  <si>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</si>
  <si>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</si>
  <si>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</si>
  <si>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</si>
  <si>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</si>
  <si>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</si>
  <si>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</si>
  <si>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</si>
  <si>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</si>
  <si>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</si>
  <si>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</si>
  <si>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</si>
  <si>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</si>
  <si>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</si>
  <si>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</si>
  <si>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</si>
  <si>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</si>
  <si>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enteliBUS controller with 4 slot expander</t>
  </si>
  <si>
    <t>ks</t>
  </si>
  <si>
    <t>Vlastní</t>
  </si>
  <si>
    <t>Rozšiřující modul ŘS, 8DI</t>
  </si>
  <si>
    <t>Rozšiřující modul ŘS, 8UI</t>
  </si>
  <si>
    <t>Rozšiřující modul ŘS, 4UI, 4BO (triak)</t>
  </si>
  <si>
    <t>Rozšiřující modul ŘS, 4UI, 4UO</t>
  </si>
  <si>
    <t>Patice ŘS pro 4 modulů</t>
  </si>
  <si>
    <t>Patice ŘS pro 8 modulů</t>
  </si>
  <si>
    <t>ukončovač sítě , BACnet MS/TP</t>
  </si>
  <si>
    <t>ukončovač sítě , eBUS</t>
  </si>
  <si>
    <t>Kabel pro sběrnici eBUS</t>
  </si>
  <si>
    <t xml:space="preserve">ks    </t>
  </si>
  <si>
    <t>GSM brána, 5x vstup, paměť pro min. 5 tlf. čísel, odesílání SMS zpráv, prozvánění , vč. externí antény a napájecího zdroje</t>
  </si>
  <si>
    <t>Licenční klíč pro Modbus, 50 kreditů</t>
  </si>
  <si>
    <t>Odporové snímače teploty se snímacím prvkem NTC 10kOhm, prostorový, venkovní, IP65</t>
  </si>
  <si>
    <t>Odporové snímače teploty se snímacím prvkem  termistorem NTC 10 kOhm, do VZT potrubí, délka stonku 120mm</t>
  </si>
  <si>
    <t>Odporové snímače teploty se snímacím prvkem NTC 10kOhm, příložný</t>
  </si>
  <si>
    <t>Jímka, závit G 1/2" nebo M 20x1,5, nerez ocel 17 240, délka jímky 100 mm</t>
  </si>
  <si>
    <t>Snímač tlaku pro kapaliny, výstup 4-20mA, rozsah 0-10bar, připojení G1/5", vč. PVC kabelu 5m</t>
  </si>
  <si>
    <t>Snímač hladiny zaplavení, relé výstup 24VAC/6A, napájení 24VAC/DC</t>
  </si>
  <si>
    <t>HOUK</t>
  </si>
  <si>
    <t>Houkačka, napájení 230VAC</t>
  </si>
  <si>
    <t>D1</t>
  </si>
  <si>
    <t>Servisní vypínač 1f/20A</t>
  </si>
  <si>
    <t>34121550</t>
  </si>
  <si>
    <t>Kabel sdělovací s Cu jádrem JYTY 2 x 1 mm</t>
  </si>
  <si>
    <t>m</t>
  </si>
  <si>
    <t>34121554</t>
  </si>
  <si>
    <t>Kabel sdělovací s Cu jádrem JYTY 4 x 1 mm</t>
  </si>
  <si>
    <t>341350212</t>
  </si>
  <si>
    <t>Kabel J-Y(st)Y 2x2x0,8</t>
  </si>
  <si>
    <t xml:space="preserve">m     </t>
  </si>
  <si>
    <t>34111030</t>
  </si>
  <si>
    <t>Kabel silový s Cu jádrem 750 V CYKY 3 x 1,5 mm2</t>
  </si>
  <si>
    <t>34111110</t>
  </si>
  <si>
    <t>Kabel silový s Cu jádrem 750 V CYKY 7 x 1,5 mm2</t>
  </si>
  <si>
    <t>34140966</t>
  </si>
  <si>
    <t>Vodič silový CY zelenožlutý 6,00 mm2 - drát</t>
  </si>
  <si>
    <t>34140967</t>
  </si>
  <si>
    <t>Vodič silový CY zelenožlutý 10,00 mm2 - drát</t>
  </si>
  <si>
    <t>345710962</t>
  </si>
  <si>
    <t>Trubka elektroinstalační tuhá z PVC, vnější/vnitřní pr. 20/16,9 mm, pevnost 750N</t>
  </si>
  <si>
    <t>345710963</t>
  </si>
  <si>
    <t>Trubka elektroinstalační tuhá z PVC, vnější/vnitřní pr. 25/21,4 mm, pevnost 750N</t>
  </si>
  <si>
    <t>345710964</t>
  </si>
  <si>
    <t>Trubka elektroinstalační tuhá z PVC, vnější/vnitřní pr. 32/28,6 mm, pevnost 750N</t>
  </si>
  <si>
    <t>345711591</t>
  </si>
  <si>
    <t>Trubka elektroinst. ohebná, vnější/vnitřní pr. 20/14,1 mm, pevnost 320N</t>
  </si>
  <si>
    <t>3457114700</t>
  </si>
  <si>
    <t>žlab_d_60_60</t>
  </si>
  <si>
    <t>Kabelový žlab drátěný 60/60 komplet vč. příslušenství (odbočky, víka, výložníky, závit.tyče)</t>
  </si>
  <si>
    <t>žlab_d_250_100</t>
  </si>
  <si>
    <t>Kabelový žlab drátěný 250/100 komplet vč. příslušenství (odbočky, víka, výložníky, závit.tyče)</t>
  </si>
  <si>
    <t>Montážní krabice pro GSM modem</t>
  </si>
  <si>
    <t>Montážní krabice spojovací, na povrch, 10 přívodů, s okem pro uchycení, vč. víka, 89x43x37mm</t>
  </si>
  <si>
    <t>PPU</t>
  </si>
  <si>
    <t>Protipožární ucpávka do 100mm2, tl. 200mm</t>
  </si>
  <si>
    <t>283239990307</t>
  </si>
  <si>
    <t>Štítek kabelový nepopsaný 3x7 cm</t>
  </si>
  <si>
    <t>D33</t>
  </si>
  <si>
    <t>Pomocný montážní materiál</t>
  </si>
  <si>
    <t>kpl</t>
  </si>
  <si>
    <t>MTZ_RS_001</t>
  </si>
  <si>
    <t>Montáž regulátor MaR</t>
  </si>
  <si>
    <t>MTZ_RS_004</t>
  </si>
  <si>
    <t>Montáž vstupně / výstupní modul MaR</t>
  </si>
  <si>
    <t>MTZ_RS_006</t>
  </si>
  <si>
    <t>Montáž ukončovač sběrnice (terminátor)</t>
  </si>
  <si>
    <t>MTZ_COM_002</t>
  </si>
  <si>
    <t>Montáž převodník Mbus</t>
  </si>
  <si>
    <t>MTZ_COM_004T00</t>
  </si>
  <si>
    <t>Montáž a nastavení GSM modemu</t>
  </si>
  <si>
    <t>MTZ_VST_005</t>
  </si>
  <si>
    <t>Montáž snímač teploty venkovní</t>
  </si>
  <si>
    <t>MTZ_VST_003</t>
  </si>
  <si>
    <t>MTZ_VST_002</t>
  </si>
  <si>
    <t>Montáž snímač teploty příložný</t>
  </si>
  <si>
    <t>MTZ_VST_009</t>
  </si>
  <si>
    <t>MTZ_VST_013</t>
  </si>
  <si>
    <t>Montáž snímač tlaku pro kapaliny a plyny</t>
  </si>
  <si>
    <t>MTZ_VST_018</t>
  </si>
  <si>
    <t>MTZ_VST_022</t>
  </si>
  <si>
    <t>Montáž snímač hladiny zaplavení</t>
  </si>
  <si>
    <t>MTZ_DET_007</t>
  </si>
  <si>
    <t>Montáž siréna</t>
  </si>
  <si>
    <t>MTZ_VYST_003</t>
  </si>
  <si>
    <t>MTZ_ROZV_005</t>
  </si>
  <si>
    <t>Montáž rozvaděč do 300kg</t>
  </si>
  <si>
    <t>MTZ_MAT_004</t>
  </si>
  <si>
    <t>Montáž servisní vypínač 1f, do 25A</t>
  </si>
  <si>
    <t>220830174</t>
  </si>
  <si>
    <t>Mtž spouštěcí tlačítko na zeď</t>
  </si>
  <si>
    <t>210860201</t>
  </si>
  <si>
    <t>Kabel speciální JYTY s Al 2 x 1 mm volně uložený</t>
  </si>
  <si>
    <t>210860202</t>
  </si>
  <si>
    <t>Kabel speciální JYTY s Al 4 x 1 mm volně uložený</t>
  </si>
  <si>
    <t>222280102</t>
  </si>
  <si>
    <t>Kabel JYSTY 2x2x0.8 mm volně uložený</t>
  </si>
  <si>
    <t>210810005</t>
  </si>
  <si>
    <t>Kabel CYKY-m 750 V 3 x 1,5 mm2 volně uložený</t>
  </si>
  <si>
    <t>210810018</t>
  </si>
  <si>
    <t>Kabel CYKY-m 750 V 7 x 1,5 mm2 volně uložený</t>
  </si>
  <si>
    <t>M27</t>
  </si>
  <si>
    <t>Vodič silový CY zelenožlutý volně uložený</t>
  </si>
  <si>
    <t>210010023</t>
  </si>
  <si>
    <t>Trubka tuhá z PVC uložená pevně, do 29 mm</t>
  </si>
  <si>
    <t>222260575</t>
  </si>
  <si>
    <t>210020305R01</t>
  </si>
  <si>
    <t>Žlab kabelový drátěný s příslušenstvím, 60/60 mm</t>
  </si>
  <si>
    <t>210020305R02</t>
  </si>
  <si>
    <t>Žlab kabelový drátěný s příslušenstvím, 250/100 mm</t>
  </si>
  <si>
    <t>220260048</t>
  </si>
  <si>
    <t>Krabice montážní na povrchu</t>
  </si>
  <si>
    <t>210271003</t>
  </si>
  <si>
    <t>Ucpávka kab. průchodky,protipožární</t>
  </si>
  <si>
    <t>210950101</t>
  </si>
  <si>
    <t>Štítek označovací na kabel</t>
  </si>
  <si>
    <t>MTZ_SIL_010</t>
  </si>
  <si>
    <t>El. připojení - motor 1x230V</t>
  </si>
  <si>
    <t>MTZ_EN_004</t>
  </si>
  <si>
    <t>Připojení a nastavení vodoměr s M-bus výstupem</t>
  </si>
  <si>
    <t>MTZ_EN_002</t>
  </si>
  <si>
    <t>Připojení a nastavení kalorimetrické počítadlo s M-bus výstupem</t>
  </si>
  <si>
    <t>460680041</t>
  </si>
  <si>
    <t>Průraz zdivem v betonové zdi tloušťky 15 cm, plochy do 0,025 m2</t>
  </si>
  <si>
    <t>460680042</t>
  </si>
  <si>
    <t>Průraz zdivem v betonové zdi tloušťky 30 cm, plochy do 0,09 m2</t>
  </si>
  <si>
    <t>210100001</t>
  </si>
  <si>
    <t>Ukončení vodičů v rozvaděči + zapojení do 2,5 mm2</t>
  </si>
  <si>
    <t>900      RT1</t>
  </si>
  <si>
    <t>Hzs - zabezpečení pracoviště, montáž, seřízení</t>
  </si>
  <si>
    <t>hod</t>
  </si>
  <si>
    <t xml:space="preserve">950      </t>
  </si>
  <si>
    <t xml:space="preserve">hod   </t>
  </si>
  <si>
    <t>923      T00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</si>
  <si>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</si>
  <si>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</si>
  <si>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</si>
  <si>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</si>
  <si>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</si>
  <si>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</si>
  <si>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</si>
  <si>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</si>
  <si>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</si>
  <si>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</si>
  <si>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</si>
  <si>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</si>
  <si>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ukl</t>
  </si>
  <si>
    <t>Zapravení stavebních nedodělků, úklid</t>
  </si>
  <si>
    <t>979981101</t>
  </si>
  <si>
    <t>Likvidace odpadu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</si>
  <si>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</si>
  <si>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</si>
  <si>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</si>
  <si>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</si>
  <si>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</si>
  <si>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</si>
  <si>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 xml:space="preserve">930      </t>
  </si>
  <si>
    <t>Hzs-doprava osob</t>
  </si>
  <si>
    <t>005121 R</t>
  </si>
  <si>
    <t>Zařízení staveniště</t>
  </si>
  <si>
    <t>Soubor</t>
  </si>
  <si>
    <t>811</t>
  </si>
  <si>
    <t>Poznámky uchazeče k zadání</t>
  </si>
  <si>
    <t xml:space="preserve">Stavba: </t>
  </si>
  <si>
    <t>Část:</t>
  </si>
  <si>
    <t>Třídník stavebních objektů:</t>
  </si>
  <si>
    <t>Rozsah:</t>
  </si>
  <si>
    <t>Rekapitulace stavebního objektu</t>
  </si>
  <si>
    <t>Soupis</t>
  </si>
  <si>
    <t>Cena (Kč)</t>
  </si>
  <si>
    <t>Celkem objekt bez DPH</t>
  </si>
  <si>
    <t>Stavební díl</t>
  </si>
  <si>
    <t>Celkem soupis</t>
  </si>
  <si>
    <t>Cen. soustava</t>
  </si>
  <si>
    <t>VÝKAZ VÝMĚR</t>
  </si>
  <si>
    <t>REKONSTRUKCE KOTELNY V OBJEKTU SKM, Sladkého 13, Brno</t>
  </si>
  <si>
    <t>PS 2 Předávací stanice</t>
  </si>
  <si>
    <t>PJ 2.2 Elektroinstalace a MaR</t>
  </si>
  <si>
    <t xml:space="preserve">   REKAPITULACE PROVOZNÍ JEDNOTKY</t>
  </si>
  <si>
    <t>PS2 PŘEDÁVACÍ STANICE</t>
  </si>
  <si>
    <t>PS2 - PJ2.2   MĚŘENÍ A REGULACE</t>
  </si>
  <si>
    <t>M-bus koncentrátor dat, pro max. 50 měřičů, komunikační sběrnice LINKnet</t>
  </si>
  <si>
    <t>Termostat protimrazový, IP65, 6m, +20/90°C, auto reset</t>
  </si>
  <si>
    <t>Regulátor tlaku, nastavitelný rozsah 0,5-2bar, přepínací kontakt, G1/4"</t>
  </si>
  <si>
    <t>PS.RDC001</t>
  </si>
  <si>
    <t>Dovybavení stávajícího silového rozvaděče (výměna jištění)</t>
  </si>
  <si>
    <t>RH</t>
  </si>
  <si>
    <t>Ovládací přepínač se signálkou, (AUT-0-RUČ), plastová skříňka</t>
  </si>
  <si>
    <t>přepínač</t>
  </si>
  <si>
    <t>Lišta vkládací z PVC délka 3 m, 40x24mm, vč. víka</t>
  </si>
  <si>
    <t>Kabel silový s Cu jádrem 750 V CYKY 5 x 4 mm2</t>
  </si>
  <si>
    <t>Montáž snímač teploty do potrubí</t>
  </si>
  <si>
    <t>Montáž termostat kapilárový</t>
  </si>
  <si>
    <t xml:space="preserve">Montáž spínač tlaku pro kapaliny </t>
  </si>
  <si>
    <t>Kabel CYKY-m 750 V 5 x 4 mm2 volně uložený</t>
  </si>
  <si>
    <t>Trubka tuhá z PVC uložená pevně</t>
  </si>
  <si>
    <t>Lišta elektroinstalační 40x24mm</t>
  </si>
  <si>
    <t>Ukončení vodičů v rozvaděči + zapojení do 4 mm2</t>
  </si>
  <si>
    <t>PJ 2.2   ELEKTROINSTALACE A MaR</t>
  </si>
  <si>
    <t>Demontáže stávajícíh rozvodů a přístrojů</t>
  </si>
  <si>
    <t>Napájení provizorního zdroje tepla (el. kotel 15kW)</t>
  </si>
  <si>
    <t>Rozvaděč oceloplechový skříňový, dvě pole, vč. vnitřní výzbroje, 2000x600x400, IP44/20 včetně soklu 100mm</t>
  </si>
  <si>
    <t>RTS 18/ I</t>
  </si>
  <si>
    <t>Montáž servopohonu ventilového</t>
  </si>
  <si>
    <t>Náklady na energie</t>
  </si>
  <si>
    <t>Stavebně montážní pojištění</t>
  </si>
  <si>
    <t>Hzs - Koordinace s ostatními profesemi, vedení zakázky</t>
  </si>
  <si>
    <t>921aT00</t>
  </si>
  <si>
    <t>Hzs-Aktualizace technologického pasportu</t>
  </si>
  <si>
    <t>921aT01</t>
  </si>
  <si>
    <t>Uživatelská dokumentace, návod k obsluze</t>
  </si>
  <si>
    <t>Odporové snímače teploty se snímacím prvkem NTC 10kOhm, jímkový , délka stonku 300 mm</t>
  </si>
  <si>
    <t>Hzs-přesun materiálu v místě stavby</t>
  </si>
  <si>
    <t>Jímky, Provedení: závit G 1/2" nebo M 20x1,5, OK 22, nerez ocel 17 240, odolnost proti tlaku, 6,3 Mpa, délka jímky 280 mm</t>
  </si>
  <si>
    <t>Trubka kabelová chránička pr. 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</si>
</sst>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_K_č"/>
    <numFmt numFmtId="166" formatCode="#,##0.00_\_K_č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sz val="8"/>
      <name val="Arial CE"/>
      <family val="2"/>
      <charset val="238"/>
    </font>
    <font>
      <b/>
      <sz val="10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sz val="10"/>
      <color indexed="9"/>
      <name val="Arial CE"/>
      <charset val="238"/>
    </font>
    <font>
      <b/>
      <sz val="9"/>
      <name val="Century Gothic"/>
      <family val="2"/>
      <charset val="238"/>
    </font>
    <font>
      <sz val="8"/>
      <color indexed="12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color rgb="FFC0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5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vertical="top"/>
    </xf>
    <xf numFmtId="0" fontId="0" fillId="2" borderId="0" xfId="0" applyFill="1" applyBorder="1" applyAlignment="1" applyProtection="1">
      <alignment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3" borderId="0" xfId="2" applyFont="1" applyFill="1" applyAlignment="1">
      <alignment horizontal="right" vertical="center" indent="1"/>
    </xf>
    <xf numFmtId="0" fontId="6" fillId="3" borderId="0" xfId="2" applyFont="1" applyFill="1" applyAlignment="1">
      <alignment horizontal="right" vertical="center" indent="1"/>
    </xf>
    <xf numFmtId="0" fontId="3" fillId="4" borderId="0" xfId="2" applyFont="1" applyFill="1" applyAlignment="1"/>
    <xf numFmtId="0" fontId="8" fillId="4" borderId="0" xfId="2" applyFont="1" applyFill="1" applyAlignment="1"/>
    <xf numFmtId="0" fontId="9" fillId="4" borderId="0" xfId="2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11" fillId="0" borderId="0" xfId="0" applyFont="1"/>
    <xf numFmtId="165" fontId="11" fillId="0" borderId="0" xfId="0" applyNumberFormat="1" applyFont="1"/>
    <xf numFmtId="0" fontId="12" fillId="0" borderId="0" xfId="0" applyFont="1"/>
    <xf numFmtId="0" fontId="5" fillId="0" borderId="0" xfId="2"/>
    <xf numFmtId="0" fontId="13" fillId="0" borderId="0" xfId="2" applyFont="1" applyAlignment="1">
      <alignment horizontal="left"/>
    </xf>
    <xf numFmtId="0" fontId="14" fillId="0" borderId="0" xfId="0" applyFont="1"/>
    <xf numFmtId="165" fontId="14" fillId="0" borderId="0" xfId="0" applyNumberFormat="1" applyFont="1"/>
    <xf numFmtId="0" fontId="15" fillId="0" borderId="0" xfId="0" applyFont="1"/>
    <xf numFmtId="0" fontId="16" fillId="0" borderId="0" xfId="0" applyFont="1"/>
    <xf numFmtId="165" fontId="16" fillId="0" borderId="0" xfId="0" applyNumberFormat="1" applyFont="1"/>
    <xf numFmtId="0" fontId="17" fillId="0" borderId="0" xfId="0" applyFont="1" applyAlignment="1">
      <alignment vertical="top"/>
    </xf>
    <xf numFmtId="0" fontId="12" fillId="0" borderId="0" xfId="0" applyFont="1" applyAlignment="1">
      <alignment vertical="top"/>
    </xf>
    <xf numFmtId="165" fontId="12" fillId="0" borderId="0" xfId="0" applyNumberFormat="1" applyFont="1" applyAlignment="1">
      <alignment vertical="top"/>
    </xf>
    <xf numFmtId="0" fontId="14" fillId="5" borderId="12" xfId="0" applyFont="1" applyFill="1" applyBorder="1"/>
    <xf numFmtId="0" fontId="14" fillId="5" borderId="24" xfId="0" applyFont="1" applyFill="1" applyBorder="1"/>
    <xf numFmtId="0" fontId="14" fillId="5" borderId="13" xfId="0" applyFont="1" applyFill="1" applyBorder="1"/>
    <xf numFmtId="0" fontId="14" fillId="5" borderId="25" xfId="0" applyFont="1" applyFill="1" applyBorder="1"/>
    <xf numFmtId="165" fontId="14" fillId="5" borderId="14" xfId="0" applyNumberFormat="1" applyFont="1" applyFill="1" applyBorder="1"/>
    <xf numFmtId="0" fontId="17" fillId="0" borderId="1" xfId="2" applyFont="1" applyBorder="1" applyAlignment="1">
      <alignment horizontal="left"/>
    </xf>
    <xf numFmtId="0" fontId="18" fillId="0" borderId="0" xfId="2" applyFont="1" applyBorder="1" applyAlignment="1">
      <alignment horizontal="centerContinuous"/>
    </xf>
    <xf numFmtId="0" fontId="19" fillId="0" borderId="0" xfId="2" applyFont="1" applyBorder="1" applyAlignment="1">
      <alignment horizontal="centerContinuous"/>
    </xf>
    <xf numFmtId="0" fontId="19" fillId="0" borderId="0" xfId="2" applyFont="1" applyBorder="1" applyAlignment="1">
      <alignment horizontal="right"/>
    </xf>
    <xf numFmtId="0" fontId="19" fillId="0" borderId="0" xfId="2" applyFont="1" applyAlignment="1">
      <alignment horizontal="centerContinuous"/>
    </xf>
    <xf numFmtId="0" fontId="11" fillId="0" borderId="0" xfId="2" applyFont="1"/>
    <xf numFmtId="0" fontId="14" fillId="5" borderId="27" xfId="0" applyFont="1" applyFill="1" applyBorder="1"/>
    <xf numFmtId="0" fontId="14" fillId="5" borderId="28" xfId="0" applyFont="1" applyFill="1" applyBorder="1"/>
    <xf numFmtId="0" fontId="14" fillId="5" borderId="29" xfId="0" applyFont="1" applyFill="1" applyBorder="1"/>
    <xf numFmtId="49" fontId="14" fillId="5" borderId="29" xfId="0" applyNumberFormat="1" applyFont="1" applyFill="1" applyBorder="1"/>
    <xf numFmtId="0" fontId="14" fillId="5" borderId="30" xfId="0" applyFont="1" applyFill="1" applyBorder="1"/>
    <xf numFmtId="49" fontId="12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14" fillId="0" borderId="6" xfId="0" applyNumberFormat="1" applyFont="1" applyBorder="1"/>
    <xf numFmtId="49" fontId="14" fillId="0" borderId="19" xfId="0" applyNumberFormat="1" applyFont="1" applyBorder="1"/>
    <xf numFmtId="0" fontId="14" fillId="0" borderId="20" xfId="0" applyFont="1" applyBorder="1"/>
    <xf numFmtId="0" fontId="14" fillId="0" borderId="21" xfId="0" applyFont="1" applyBorder="1"/>
    <xf numFmtId="166" fontId="14" fillId="0" borderId="7" xfId="0" applyNumberFormat="1" applyFont="1" applyBorder="1"/>
    <xf numFmtId="166" fontId="14" fillId="5" borderId="31" xfId="0" applyNumberFormat="1" applyFont="1" applyFill="1" applyBorder="1"/>
    <xf numFmtId="0" fontId="21" fillId="6" borderId="22" xfId="2" applyFont="1" applyFill="1" applyBorder="1" applyAlignment="1">
      <alignment horizontal="center" vertical="center"/>
    </xf>
    <xf numFmtId="0" fontId="21" fillId="6" borderId="21" xfId="2" applyNumberFormat="1" applyFont="1" applyFill="1" applyBorder="1" applyAlignment="1">
      <alignment vertical="center"/>
    </xf>
    <xf numFmtId="4" fontId="14" fillId="0" borderId="32" xfId="0" applyNumberFormat="1" applyFont="1" applyBorder="1" applyAlignment="1">
      <alignment vertical="top" shrinkToFit="1"/>
    </xf>
    <xf numFmtId="49" fontId="21" fillId="6" borderId="22" xfId="2" applyNumberFormat="1" applyFont="1" applyFill="1" applyBorder="1" applyAlignment="1">
      <alignment vertical="center"/>
    </xf>
    <xf numFmtId="0" fontId="21" fillId="6" borderId="21" xfId="2" applyFont="1" applyFill="1" applyBorder="1" applyAlignment="1">
      <alignment horizontal="center" vertical="center"/>
    </xf>
    <xf numFmtId="0" fontId="21" fillId="6" borderId="21" xfId="2" applyNumberFormat="1" applyFont="1" applyFill="1" applyBorder="1" applyAlignment="1">
      <alignment horizontal="center" vertical="center"/>
    </xf>
    <xf numFmtId="49" fontId="21" fillId="6" borderId="22" xfId="2" applyNumberFormat="1" applyFont="1" applyFill="1" applyBorder="1" applyAlignment="1">
      <alignment horizontal="center" vertical="center"/>
    </xf>
    <xf numFmtId="0" fontId="21" fillId="6" borderId="19" xfId="2" applyFont="1" applyFill="1" applyBorder="1" applyAlignment="1">
      <alignment vertical="center"/>
    </xf>
    <xf numFmtId="0" fontId="12" fillId="0" borderId="8" xfId="0" applyFont="1" applyBorder="1" applyAlignment="1">
      <alignment vertical="top"/>
    </xf>
    <xf numFmtId="0" fontId="12" fillId="0" borderId="33" xfId="0" applyNumberFormat="1" applyFont="1" applyBorder="1" applyAlignment="1">
      <alignment horizontal="center" vertical="top"/>
    </xf>
    <xf numFmtId="0" fontId="12" fillId="0" borderId="34" xfId="2" applyFont="1" applyBorder="1" applyAlignment="1">
      <alignment vertical="center" wrapText="1"/>
    </xf>
    <xf numFmtId="0" fontId="14" fillId="0" borderId="35" xfId="0" applyFont="1" applyBorder="1" applyAlignment="1">
      <alignment horizontal="center" vertical="top" shrinkToFit="1"/>
    </xf>
    <xf numFmtId="164" fontId="14" fillId="0" borderId="35" xfId="0" applyNumberFormat="1" applyFont="1" applyBorder="1" applyAlignment="1">
      <alignment vertical="top" shrinkToFit="1"/>
    </xf>
    <xf numFmtId="4" fontId="14" fillId="2" borderId="35" xfId="0" applyNumberFormat="1" applyFont="1" applyFill="1" applyBorder="1" applyAlignment="1" applyProtection="1">
      <alignment vertical="top" shrinkToFit="1"/>
      <protection locked="0"/>
    </xf>
    <xf numFmtId="4" fontId="14" fillId="0" borderId="35" xfId="0" applyNumberFormat="1" applyFont="1" applyBorder="1" applyAlignment="1">
      <alignment vertical="top" shrinkToFit="1"/>
    </xf>
    <xf numFmtId="0" fontId="14" fillId="0" borderId="3" xfId="0" applyFont="1" applyBorder="1" applyAlignment="1">
      <alignment vertical="top"/>
    </xf>
    <xf numFmtId="0" fontId="14" fillId="0" borderId="36" xfId="0" applyNumberFormat="1" applyFont="1" applyBorder="1" applyAlignment="1">
      <alignment horizontal="center" vertical="top"/>
    </xf>
    <xf numFmtId="49" fontId="22" fillId="7" borderId="37" xfId="2" applyNumberFormat="1" applyFont="1" applyFill="1" applyBorder="1" applyAlignment="1">
      <alignment vertical="center" wrapText="1"/>
    </xf>
    <xf numFmtId="4" fontId="14" fillId="0" borderId="38" xfId="0" applyNumberFormat="1" applyFont="1" applyBorder="1" applyAlignment="1">
      <alignment vertical="top" shrinkToFit="1"/>
    </xf>
    <xf numFmtId="0" fontId="14" fillId="0" borderId="0" xfId="2" applyFont="1"/>
    <xf numFmtId="0" fontId="23" fillId="0" borderId="0" xfId="2" applyFont="1" applyAlignment="1">
      <alignment horizontal="center"/>
    </xf>
    <xf numFmtId="0" fontId="24" fillId="0" borderId="0" xfId="2" applyFont="1" applyAlignment="1">
      <alignment horizontal="centerContinuous"/>
    </xf>
    <xf numFmtId="0" fontId="24" fillId="0" borderId="0" xfId="2" applyFont="1" applyAlignment="1">
      <alignment horizontal="right"/>
    </xf>
    <xf numFmtId="0" fontId="25" fillId="8" borderId="0" xfId="2" applyFont="1" applyFill="1" applyAlignment="1">
      <alignment horizontal="left" vertical="center" indent="1"/>
    </xf>
    <xf numFmtId="0" fontId="8" fillId="8" borderId="0" xfId="2" applyFont="1" applyFill="1" applyAlignment="1">
      <alignment horizontal="center"/>
    </xf>
    <xf numFmtId="0" fontId="8" fillId="8" borderId="0" xfId="2" applyFont="1" applyFill="1" applyAlignment="1"/>
    <xf numFmtId="0" fontId="25" fillId="8" borderId="0" xfId="2" applyFont="1" applyFill="1" applyAlignment="1">
      <alignment horizontal="right" vertical="center" indent="1"/>
    </xf>
    <xf numFmtId="0" fontId="8" fillId="4" borderId="0" xfId="2" applyFont="1" applyFill="1" applyAlignment="1">
      <alignment horizontal="center"/>
    </xf>
    <xf numFmtId="0" fontId="13" fillId="0" borderId="0" xfId="2" applyFont="1" applyAlignment="1">
      <alignment horizontal="left" indent="1"/>
    </xf>
    <xf numFmtId="0" fontId="26" fillId="0" borderId="0" xfId="2" applyFont="1" applyAlignment="1">
      <alignment horizontal="center"/>
    </xf>
    <xf numFmtId="0" fontId="27" fillId="0" borderId="0" xfId="2" applyFont="1" applyAlignment="1">
      <alignment horizontal="centerContinuous"/>
    </xf>
    <xf numFmtId="0" fontId="27" fillId="0" borderId="0" xfId="2" applyFont="1" applyAlignment="1">
      <alignment horizontal="right"/>
    </xf>
    <xf numFmtId="166" fontId="14" fillId="0" borderId="26" xfId="2" applyNumberFormat="1" applyFont="1" applyFill="1" applyBorder="1" applyAlignment="1">
      <alignment horizontal="right" vertical="center"/>
    </xf>
    <xf numFmtId="165" fontId="14" fillId="5" borderId="31" xfId="0" applyNumberFormat="1" applyFont="1" applyFill="1" applyBorder="1" applyAlignment="1">
      <alignment horizontal="right"/>
    </xf>
    <xf numFmtId="0" fontId="28" fillId="0" borderId="0" xfId="0" applyFont="1" applyFill="1"/>
    <xf numFmtId="0" fontId="14" fillId="0" borderId="1" xfId="0" applyFont="1" applyBorder="1" applyAlignment="1">
      <alignment vertical="top"/>
    </xf>
    <xf numFmtId="0" fontId="14" fillId="0" borderId="36" xfId="0" applyNumberFormat="1" applyFont="1" applyBorder="1" applyAlignment="1">
      <alignment vertical="top"/>
    </xf>
    <xf numFmtId="0" fontId="12" fillId="0" borderId="15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vertical="top"/>
    </xf>
    <xf numFmtId="4" fontId="21" fillId="6" borderId="22" xfId="2" applyNumberFormat="1" applyFont="1" applyFill="1" applyBorder="1" applyAlignment="1">
      <alignment horizontal="center" vertical="center"/>
    </xf>
    <xf numFmtId="0" fontId="12" fillId="0" borderId="0" xfId="0" applyNumberFormat="1" applyFont="1" applyAlignment="1">
      <alignment vertical="top" wrapText="1"/>
    </xf>
    <xf numFmtId="0" fontId="6" fillId="3" borderId="0" xfId="2" applyFont="1" applyFill="1" applyAlignment="1">
      <alignment horizontal="left" vertical="center" wrapText="1"/>
    </xf>
    <xf numFmtId="4" fontId="10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0" fontId="13" fillId="0" borderId="0" xfId="2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8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23" xfId="0" applyFill="1" applyBorder="1" applyAlignment="1" applyProtection="1">
      <alignment vertical="top" wrapText="1"/>
      <protection locked="0"/>
    </xf>
    <xf numFmtId="0" fontId="0" fillId="2" borderId="15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6" xfId="0" applyFill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vertical="top" wrapText="1"/>
      <protection locked="0"/>
    </xf>
    <xf numFmtId="4" fontId="21" fillId="6" borderId="19" xfId="2" applyNumberFormat="1" applyFont="1" applyFill="1" applyBorder="1" applyAlignment="1">
      <alignment horizontal="right" vertical="center"/>
    </xf>
    <xf numFmtId="0" fontId="21" fillId="6" borderId="20" xfId="2" applyFont="1" applyFill="1" applyBorder="1" applyAlignment="1">
      <alignment horizontal="right" vertical="center"/>
    </xf>
    <xf numFmtId="0" fontId="21" fillId="6" borderId="21" xfId="2" applyFont="1" applyFill="1" applyBorder="1" applyAlignment="1">
      <alignment horizontal="right"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1"/>
  <sheetViews>
    <sheetView showGridLines="0" tabSelected="1" view="pageBreakPreview" zoomScale="85" zoomScaleNormal="100" zoomScaleSheetLayoutView="85" workbookViewId="0">
      <selection activeCell="B7" sqref="B7:H7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50" max="50" width="47.28515625" customWidth="1"/>
  </cols>
  <sheetData>
    <row r="1" spans="1:10" ht="14.25" customHeight="1" x14ac:dyDescent="0.2"/>
    <row r="2" spans="1:10" ht="41.25" customHeight="1" x14ac:dyDescent="0.2">
      <c r="A2" s="99" t="s">
        <v>213</v>
      </c>
      <c r="B2" s="99"/>
      <c r="C2" s="99"/>
      <c r="D2" s="99"/>
      <c r="E2" s="99"/>
      <c r="F2" s="99"/>
      <c r="G2" s="15"/>
      <c r="H2" s="16" t="s">
        <v>212</v>
      </c>
    </row>
    <row r="3" spans="1:10" ht="2.25" customHeight="1" x14ac:dyDescent="0.25">
      <c r="A3" s="17"/>
      <c r="B3" s="18"/>
      <c r="C3" s="18"/>
      <c r="D3" s="18"/>
      <c r="E3" s="18"/>
      <c r="F3" s="18"/>
      <c r="G3" s="19"/>
      <c r="H3" s="19"/>
    </row>
    <row r="4" spans="1:10" ht="22.5" customHeight="1" x14ac:dyDescent="0.25">
      <c r="A4" s="100" t="s">
        <v>216</v>
      </c>
      <c r="B4" s="100"/>
      <c r="C4" s="100"/>
      <c r="D4" s="100"/>
      <c r="E4" s="100"/>
      <c r="F4" s="100"/>
      <c r="G4" s="100"/>
      <c r="H4" s="20"/>
    </row>
    <row r="5" spans="1:10" ht="12.75" customHeight="1" x14ac:dyDescent="0.25">
      <c r="A5" s="21"/>
      <c r="B5" s="21"/>
      <c r="C5" s="21"/>
      <c r="D5" s="21"/>
      <c r="E5" s="21"/>
      <c r="F5" s="21"/>
      <c r="G5" s="21"/>
      <c r="H5" s="22"/>
    </row>
    <row r="6" spans="1:10" ht="20.100000000000001" customHeight="1" x14ac:dyDescent="0.25">
      <c r="A6" s="23" t="s">
        <v>201</v>
      </c>
      <c r="B6" s="101" t="s">
        <v>213</v>
      </c>
      <c r="C6" s="101"/>
      <c r="D6" s="101"/>
      <c r="E6" s="101"/>
      <c r="F6" s="101"/>
      <c r="G6" s="101"/>
      <c r="H6" s="101"/>
    </row>
    <row r="7" spans="1:10" s="24" customFormat="1" ht="20.100000000000001" customHeight="1" x14ac:dyDescent="0.25">
      <c r="A7" s="23" t="s">
        <v>6</v>
      </c>
      <c r="B7" s="102" t="s">
        <v>217</v>
      </c>
      <c r="C7" s="102"/>
      <c r="D7" s="102"/>
      <c r="E7" s="102"/>
      <c r="F7" s="102"/>
      <c r="G7" s="102"/>
      <c r="H7" s="102"/>
    </row>
    <row r="8" spans="1:10" ht="20.100000000000001" customHeight="1" x14ac:dyDescent="0.25">
      <c r="A8" s="23" t="s">
        <v>202</v>
      </c>
      <c r="B8" s="102" t="s">
        <v>236</v>
      </c>
      <c r="C8" s="102"/>
      <c r="D8" s="102"/>
      <c r="E8" s="102"/>
      <c r="F8" s="102"/>
      <c r="G8" s="102"/>
      <c r="H8" s="102"/>
    </row>
    <row r="9" spans="1:10" ht="11.25" customHeight="1" x14ac:dyDescent="0.25">
      <c r="A9" s="23"/>
      <c r="B9" s="25"/>
      <c r="C9" s="25"/>
      <c r="D9" s="25"/>
      <c r="E9" s="25"/>
      <c r="F9" s="25"/>
      <c r="G9" s="25"/>
      <c r="H9" s="25"/>
    </row>
    <row r="10" spans="1:10" ht="12.75" customHeight="1" x14ac:dyDescent="0.3">
      <c r="A10" s="26" t="s">
        <v>203</v>
      </c>
      <c r="B10" s="26"/>
      <c r="C10" s="26"/>
      <c r="D10" s="26"/>
      <c r="E10" s="26"/>
      <c r="F10" s="26"/>
      <c r="G10" s="26"/>
      <c r="H10" s="27"/>
    </row>
    <row r="11" spans="1:10" ht="12.75" customHeight="1" x14ac:dyDescent="0.3">
      <c r="A11" s="26"/>
      <c r="B11" s="26"/>
      <c r="C11" s="26"/>
      <c r="D11" s="28"/>
      <c r="E11" s="26"/>
      <c r="F11" s="26"/>
      <c r="G11" s="26"/>
      <c r="H11" s="27"/>
    </row>
    <row r="12" spans="1:10" ht="12.75" customHeight="1" x14ac:dyDescent="0.3">
      <c r="A12" s="26"/>
      <c r="B12" s="26"/>
      <c r="C12" s="26"/>
      <c r="D12" s="26"/>
      <c r="E12" s="26"/>
      <c r="F12" s="26"/>
      <c r="G12" s="26"/>
      <c r="H12" s="27"/>
    </row>
    <row r="13" spans="1:10" ht="12.75" customHeight="1" x14ac:dyDescent="0.3">
      <c r="A13" s="26"/>
      <c r="B13" s="26"/>
      <c r="C13" s="26"/>
      <c r="D13" s="26"/>
      <c r="E13" s="26"/>
      <c r="F13" s="26"/>
      <c r="G13" s="26"/>
      <c r="H13" s="27"/>
    </row>
    <row r="14" spans="1:10" ht="12.75" customHeight="1" x14ac:dyDescent="0.3">
      <c r="A14" s="26"/>
      <c r="B14" s="26"/>
      <c r="C14" s="26"/>
      <c r="D14" s="26"/>
      <c r="E14" s="26"/>
      <c r="F14" s="26"/>
      <c r="G14" s="26"/>
      <c r="H14" s="27"/>
    </row>
    <row r="15" spans="1:10" ht="12.75" customHeight="1" x14ac:dyDescent="0.3">
      <c r="A15" s="23" t="s">
        <v>204</v>
      </c>
      <c r="B15" s="26"/>
      <c r="C15" s="26"/>
      <c r="D15" s="26"/>
      <c r="E15" s="26"/>
      <c r="F15" s="26"/>
      <c r="G15" s="26"/>
      <c r="H15" s="27"/>
    </row>
    <row r="16" spans="1:10" ht="12.75" customHeight="1" x14ac:dyDescent="0.2">
      <c r="A16" s="29"/>
      <c r="B16" s="29"/>
      <c r="C16" s="29"/>
      <c r="D16" s="29"/>
      <c r="E16" s="29"/>
      <c r="F16" s="29"/>
      <c r="G16" s="29"/>
      <c r="H16" s="30"/>
      <c r="I16" s="29"/>
      <c r="J16" s="29"/>
    </row>
    <row r="17" spans="1:50" ht="12.75" customHeight="1" thickBot="1" x14ac:dyDescent="0.25">
      <c r="A17" s="31" t="s">
        <v>205</v>
      </c>
      <c r="B17" s="32"/>
      <c r="C17" s="32"/>
      <c r="D17" s="32"/>
      <c r="E17" s="32"/>
      <c r="F17" s="32"/>
      <c r="G17" s="32"/>
      <c r="H17" s="33"/>
      <c r="I17" s="29"/>
      <c r="J17" s="29"/>
    </row>
    <row r="18" spans="1:50" ht="12.75" customHeight="1" thickBot="1" x14ac:dyDescent="0.35">
      <c r="A18" s="34" t="s">
        <v>206</v>
      </c>
      <c r="B18" s="35"/>
      <c r="C18" s="36"/>
      <c r="D18" s="36"/>
      <c r="E18" s="36"/>
      <c r="F18" s="36"/>
      <c r="G18" s="37"/>
      <c r="H18" s="38" t="s">
        <v>207</v>
      </c>
      <c r="I18" s="29"/>
      <c r="J18" s="29"/>
    </row>
    <row r="19" spans="1:50" s="24" customFormat="1" ht="20.25" customHeight="1" thickBot="1" x14ac:dyDescent="0.3">
      <c r="A19" s="39" t="s">
        <v>218</v>
      </c>
      <c r="B19" s="40"/>
      <c r="C19" s="41"/>
      <c r="D19" s="41"/>
      <c r="E19" s="42"/>
      <c r="F19" s="41"/>
      <c r="G19" s="41"/>
      <c r="H19" s="90">
        <f>SUM(H35)</f>
        <v>0</v>
      </c>
      <c r="I19" s="43"/>
      <c r="J19" s="44"/>
      <c r="K19" s="44"/>
      <c r="L19" s="44"/>
      <c r="M19" s="44"/>
    </row>
    <row r="20" spans="1:50" ht="12.75" customHeight="1" thickBot="1" x14ac:dyDescent="0.35">
      <c r="A20" s="45"/>
      <c r="B20" s="46" t="s">
        <v>208</v>
      </c>
      <c r="C20" s="47"/>
      <c r="D20" s="48"/>
      <c r="E20" s="47"/>
      <c r="F20" s="47"/>
      <c r="G20" s="49"/>
      <c r="H20" s="91">
        <f>SUM(H19:H19)</f>
        <v>0</v>
      </c>
      <c r="I20" s="29"/>
      <c r="J20" s="29"/>
    </row>
    <row r="21" spans="1:50" ht="12.75" customHeight="1" x14ac:dyDescent="0.3">
      <c r="A21" s="26"/>
      <c r="B21" s="26"/>
      <c r="C21" s="26"/>
      <c r="D21" s="26"/>
      <c r="E21" s="26"/>
      <c r="F21" s="26"/>
      <c r="G21" s="26"/>
      <c r="H21" s="27"/>
      <c r="I21" s="29"/>
      <c r="J21" s="29"/>
    </row>
    <row r="22" spans="1:50" ht="13.5" thickBot="1" x14ac:dyDescent="0.25">
      <c r="A22" s="31" t="s">
        <v>7</v>
      </c>
      <c r="B22" s="32"/>
      <c r="C22" s="32"/>
      <c r="D22" s="50"/>
      <c r="E22" s="98"/>
      <c r="F22" s="98"/>
      <c r="G22" s="98"/>
      <c r="H22" s="98"/>
      <c r="I22" s="29"/>
      <c r="J22" s="29"/>
      <c r="AX22" s="51">
        <f>E22</f>
        <v>0</v>
      </c>
    </row>
    <row r="23" spans="1:50" ht="12.75" customHeight="1" x14ac:dyDescent="0.3">
      <c r="A23" s="34" t="s">
        <v>209</v>
      </c>
      <c r="B23" s="35"/>
      <c r="C23" s="36"/>
      <c r="D23" s="36"/>
      <c r="E23" s="36"/>
      <c r="F23" s="36"/>
      <c r="G23" s="37"/>
      <c r="H23" s="38" t="s">
        <v>207</v>
      </c>
      <c r="I23" s="29"/>
      <c r="J23" s="29"/>
    </row>
    <row r="24" spans="1:50" ht="12.75" customHeight="1" x14ac:dyDescent="0.3">
      <c r="A24" s="52" t="s">
        <v>8</v>
      </c>
      <c r="B24" s="53" t="s">
        <v>9</v>
      </c>
      <c r="C24" s="54"/>
      <c r="D24" s="54"/>
      <c r="E24" s="54"/>
      <c r="F24" s="54"/>
      <c r="G24" s="55"/>
      <c r="H24" s="56">
        <f>'PJ2.2_Pol'!G9</f>
        <v>0</v>
      </c>
      <c r="I24" s="29"/>
      <c r="J24" s="29"/>
    </row>
    <row r="25" spans="1:50" ht="12.75" customHeight="1" x14ac:dyDescent="0.3">
      <c r="A25" s="52" t="s">
        <v>10</v>
      </c>
      <c r="B25" s="53" t="s">
        <v>11</v>
      </c>
      <c r="C25" s="54"/>
      <c r="D25" s="54"/>
      <c r="E25" s="54"/>
      <c r="F25" s="54"/>
      <c r="G25" s="55"/>
      <c r="H25" s="56">
        <f>'PJ2.2_Pol'!G36</f>
        <v>0</v>
      </c>
      <c r="I25" s="29"/>
      <c r="J25" s="29"/>
    </row>
    <row r="26" spans="1:50" ht="12.75" customHeight="1" x14ac:dyDescent="0.3">
      <c r="A26" s="52" t="s">
        <v>12</v>
      </c>
      <c r="B26" s="53" t="s">
        <v>13</v>
      </c>
      <c r="C26" s="54"/>
      <c r="D26" s="54"/>
      <c r="E26" s="54"/>
      <c r="F26" s="54"/>
      <c r="G26" s="55"/>
      <c r="H26" s="56">
        <v>0</v>
      </c>
      <c r="I26" s="29"/>
      <c r="J26" s="29"/>
    </row>
    <row r="27" spans="1:50" ht="12.75" customHeight="1" x14ac:dyDescent="0.3">
      <c r="A27" s="52" t="s">
        <v>14</v>
      </c>
      <c r="B27" s="53" t="s">
        <v>15</v>
      </c>
      <c r="C27" s="54"/>
      <c r="D27" s="54"/>
      <c r="E27" s="54"/>
      <c r="F27" s="54"/>
      <c r="G27" s="55"/>
      <c r="H27" s="56">
        <f>'PJ2.2_Pol'!G57</f>
        <v>0</v>
      </c>
      <c r="I27" s="29"/>
      <c r="J27" s="29"/>
    </row>
    <row r="28" spans="1:50" ht="12.75" customHeight="1" x14ac:dyDescent="0.3">
      <c r="A28" s="52" t="s">
        <v>16</v>
      </c>
      <c r="B28" s="53" t="s">
        <v>17</v>
      </c>
      <c r="C28" s="54"/>
      <c r="D28" s="54"/>
      <c r="E28" s="54"/>
      <c r="F28" s="54"/>
      <c r="G28" s="55"/>
      <c r="H28" s="56">
        <f>'PJ2.2_Pol'!G62</f>
        <v>0</v>
      </c>
      <c r="I28" s="29"/>
      <c r="J28" s="29"/>
    </row>
    <row r="29" spans="1:50" ht="12.75" customHeight="1" x14ac:dyDescent="0.3">
      <c r="A29" s="52" t="s">
        <v>18</v>
      </c>
      <c r="B29" s="53" t="s">
        <v>19</v>
      </c>
      <c r="C29" s="54"/>
      <c r="D29" s="54"/>
      <c r="E29" s="54"/>
      <c r="F29" s="54"/>
      <c r="G29" s="55"/>
      <c r="H29" s="56">
        <f>'PJ2.2_Pol'!G111</f>
        <v>0</v>
      </c>
      <c r="I29" s="29"/>
      <c r="J29" s="29"/>
    </row>
    <row r="30" spans="1:50" ht="12.75" customHeight="1" x14ac:dyDescent="0.3">
      <c r="A30" s="52" t="s">
        <v>20</v>
      </c>
      <c r="B30" s="53" t="s">
        <v>21</v>
      </c>
      <c r="C30" s="54"/>
      <c r="D30" s="54"/>
      <c r="E30" s="54"/>
      <c r="F30" s="54"/>
      <c r="G30" s="55"/>
      <c r="H30" s="56">
        <f>'PJ2.2_Pol'!G194</f>
        <v>0</v>
      </c>
      <c r="I30" s="29"/>
      <c r="J30" s="29"/>
    </row>
    <row r="31" spans="1:50" ht="12.75" customHeight="1" x14ac:dyDescent="0.3">
      <c r="A31" s="52" t="s">
        <v>22</v>
      </c>
      <c r="B31" s="53" t="s">
        <v>23</v>
      </c>
      <c r="C31" s="54"/>
      <c r="D31" s="54"/>
      <c r="E31" s="54"/>
      <c r="F31" s="54"/>
      <c r="G31" s="55"/>
      <c r="H31" s="56">
        <f>'PJ2.2_Pol'!G201</f>
        <v>0</v>
      </c>
      <c r="I31" s="29"/>
      <c r="J31" s="29"/>
    </row>
    <row r="32" spans="1:50" ht="12.75" customHeight="1" x14ac:dyDescent="0.3">
      <c r="A32" s="52" t="s">
        <v>24</v>
      </c>
      <c r="B32" s="53" t="s">
        <v>25</v>
      </c>
      <c r="C32" s="54"/>
      <c r="D32" s="54"/>
      <c r="E32" s="54"/>
      <c r="F32" s="54"/>
      <c r="G32" s="55"/>
      <c r="H32" s="56">
        <f>'PJ2.2_Pol'!G204</f>
        <v>0</v>
      </c>
      <c r="I32" s="29"/>
      <c r="J32" s="29"/>
    </row>
    <row r="33" spans="1:10" ht="12.75" customHeight="1" x14ac:dyDescent="0.3">
      <c r="A33" s="52" t="s">
        <v>26</v>
      </c>
      <c r="B33" s="53" t="s">
        <v>27</v>
      </c>
      <c r="C33" s="54"/>
      <c r="D33" s="54"/>
      <c r="E33" s="54"/>
      <c r="F33" s="54"/>
      <c r="G33" s="55"/>
      <c r="H33" s="56">
        <f>'PJ2.2_Pol'!G213</f>
        <v>0</v>
      </c>
      <c r="I33" s="29"/>
      <c r="J33" s="29"/>
    </row>
    <row r="34" spans="1:10" ht="12.75" customHeight="1" x14ac:dyDescent="0.3">
      <c r="A34" s="52" t="s">
        <v>28</v>
      </c>
      <c r="B34" s="53" t="s">
        <v>4</v>
      </c>
      <c r="C34" s="54"/>
      <c r="D34" s="54"/>
      <c r="E34" s="54"/>
      <c r="F34" s="54"/>
      <c r="G34" s="55"/>
      <c r="H34" s="56">
        <f>'PJ2.2_Pol'!G218</f>
        <v>0</v>
      </c>
      <c r="I34" s="29"/>
      <c r="J34" s="29"/>
    </row>
    <row r="35" spans="1:10" ht="12.75" customHeight="1" thickBot="1" x14ac:dyDescent="0.35">
      <c r="A35" s="45"/>
      <c r="B35" s="46" t="s">
        <v>210</v>
      </c>
      <c r="C35" s="47"/>
      <c r="D35" s="48"/>
      <c r="E35" s="47"/>
      <c r="F35" s="47"/>
      <c r="G35" s="49"/>
      <c r="H35" s="57">
        <f>SUM(H24:H34)</f>
        <v>0</v>
      </c>
      <c r="I35" s="29"/>
      <c r="J35" s="29"/>
    </row>
    <row r="36" spans="1:10" ht="12.75" customHeight="1" x14ac:dyDescent="0.3">
      <c r="A36" s="26"/>
      <c r="B36" s="26"/>
      <c r="C36" s="26"/>
      <c r="D36" s="26"/>
      <c r="E36" s="26"/>
      <c r="F36" s="26"/>
      <c r="G36" s="26"/>
      <c r="H36" s="27"/>
      <c r="I36" s="29"/>
      <c r="J36" s="29"/>
    </row>
    <row r="37" spans="1:10" ht="12.75" customHeight="1" x14ac:dyDescent="0.2">
      <c r="A37" s="29"/>
      <c r="B37" s="29"/>
      <c r="C37" s="29"/>
      <c r="D37" s="29"/>
      <c r="E37" s="29"/>
      <c r="F37" s="29"/>
      <c r="G37" s="29"/>
      <c r="H37" s="30"/>
      <c r="I37" s="29"/>
      <c r="J37" s="29"/>
    </row>
    <row r="38" spans="1:10" ht="12.75" customHeight="1" x14ac:dyDescent="0.2">
      <c r="A38" s="29"/>
      <c r="B38" s="29"/>
      <c r="C38" s="29"/>
      <c r="D38" s="29"/>
      <c r="E38" s="29"/>
      <c r="F38" s="29"/>
      <c r="G38" s="29"/>
      <c r="H38" s="30"/>
      <c r="I38" s="29"/>
      <c r="J38" s="29"/>
    </row>
    <row r="39" spans="1:10" ht="12.75" customHeight="1" x14ac:dyDescent="0.2">
      <c r="A39" s="29"/>
      <c r="B39" s="29"/>
      <c r="C39" s="29"/>
      <c r="D39" s="29"/>
      <c r="E39" s="29"/>
      <c r="F39" s="29"/>
      <c r="G39" s="29"/>
      <c r="H39" s="30"/>
      <c r="I39" s="29"/>
      <c r="J39" s="29"/>
    </row>
    <row r="40" spans="1:10" ht="12.75" customHeight="1" x14ac:dyDescent="0.2">
      <c r="A40" s="29"/>
      <c r="B40" s="29"/>
      <c r="C40" s="29"/>
      <c r="D40" s="29"/>
      <c r="E40" s="29"/>
      <c r="F40" s="29"/>
      <c r="G40" s="29"/>
      <c r="H40" s="30"/>
      <c r="I40" s="29"/>
      <c r="J40" s="29"/>
    </row>
    <row r="41" spans="1:10" ht="12.75" customHeight="1" x14ac:dyDescent="0.2">
      <c r="A41" s="29"/>
      <c r="B41" s="29"/>
      <c r="C41" s="29"/>
      <c r="D41" s="29"/>
      <c r="E41" s="29"/>
      <c r="F41" s="29"/>
      <c r="G41" s="29"/>
      <c r="H41" s="30"/>
      <c r="I41" s="29"/>
      <c r="J41" s="29"/>
    </row>
    <row r="42" spans="1:10" ht="12.75" customHeight="1" x14ac:dyDescent="0.2">
      <c r="A42" s="29"/>
      <c r="B42" s="29"/>
      <c r="C42" s="29"/>
      <c r="D42" s="29"/>
      <c r="E42" s="29"/>
      <c r="F42" s="29"/>
      <c r="G42" s="29"/>
      <c r="H42" s="30"/>
      <c r="I42" s="29"/>
      <c r="J42" s="29"/>
    </row>
    <row r="43" spans="1:10" ht="12.75" customHeight="1" x14ac:dyDescent="0.2">
      <c r="A43" s="29"/>
      <c r="B43" s="29"/>
      <c r="C43" s="29"/>
      <c r="D43" s="29"/>
      <c r="E43" s="29"/>
      <c r="F43" s="29"/>
      <c r="G43" s="29"/>
      <c r="H43" s="30"/>
      <c r="I43" s="29"/>
      <c r="J43" s="29"/>
    </row>
    <row r="44" spans="1:10" ht="12.75" customHeight="1" x14ac:dyDescent="0.2">
      <c r="A44" s="29"/>
      <c r="B44" s="29"/>
      <c r="C44" s="29"/>
      <c r="D44" s="29"/>
      <c r="E44" s="29"/>
      <c r="F44" s="29"/>
      <c r="G44" s="29"/>
      <c r="H44" s="30"/>
      <c r="I44" s="29"/>
      <c r="J44" s="29"/>
    </row>
    <row r="45" spans="1:10" ht="12.75" customHeight="1" x14ac:dyDescent="0.2">
      <c r="A45" s="29"/>
      <c r="B45" s="29"/>
      <c r="C45" s="29"/>
      <c r="D45" s="29"/>
      <c r="E45" s="29"/>
      <c r="F45" s="29"/>
      <c r="G45" s="29"/>
      <c r="H45" s="30"/>
      <c r="I45" s="29"/>
      <c r="J45" s="29"/>
    </row>
    <row r="46" spans="1:10" ht="12.75" customHeight="1" x14ac:dyDescent="0.2">
      <c r="A46" s="29"/>
      <c r="B46" s="29"/>
      <c r="C46" s="29"/>
      <c r="D46" s="29"/>
      <c r="E46" s="29"/>
      <c r="F46" s="29"/>
      <c r="G46" s="29"/>
      <c r="H46" s="30"/>
      <c r="I46" s="29"/>
      <c r="J46" s="29"/>
    </row>
    <row r="47" spans="1:10" ht="12.75" customHeight="1" x14ac:dyDescent="0.2">
      <c r="A47" s="29"/>
      <c r="B47" s="29"/>
      <c r="C47" s="29"/>
      <c r="D47" s="29"/>
      <c r="E47" s="29"/>
      <c r="F47" s="29"/>
      <c r="G47" s="29"/>
      <c r="H47" s="30"/>
      <c r="I47" s="29"/>
      <c r="J47" s="29"/>
    </row>
    <row r="48" spans="1:10" ht="12.75" customHeight="1" x14ac:dyDescent="0.2">
      <c r="A48" s="29"/>
      <c r="B48" s="29"/>
      <c r="C48" s="29"/>
      <c r="D48" s="29"/>
      <c r="E48" s="29"/>
      <c r="F48" s="29"/>
      <c r="G48" s="29"/>
      <c r="H48" s="30"/>
      <c r="I48" s="29"/>
      <c r="J48" s="29"/>
    </row>
    <row r="49" spans="1:10" ht="12.75" customHeight="1" x14ac:dyDescent="0.2">
      <c r="A49" s="29"/>
      <c r="B49" s="29"/>
      <c r="C49" s="29"/>
      <c r="D49" s="29"/>
      <c r="E49" s="29"/>
      <c r="F49" s="29"/>
      <c r="G49" s="29"/>
      <c r="H49" s="30"/>
      <c r="I49" s="29"/>
      <c r="J49" s="29"/>
    </row>
    <row r="50" spans="1:10" ht="12.75" customHeight="1" x14ac:dyDescent="0.2">
      <c r="A50" s="29"/>
      <c r="B50" s="29"/>
      <c r="C50" s="29"/>
      <c r="D50" s="29"/>
      <c r="E50" s="29"/>
      <c r="F50" s="29"/>
      <c r="G50" s="29"/>
      <c r="H50" s="30"/>
      <c r="I50" s="29"/>
      <c r="J50" s="29"/>
    </row>
    <row r="51" spans="1:10" ht="12.75" customHeight="1" x14ac:dyDescent="0.2">
      <c r="A51" s="29"/>
      <c r="B51" s="29"/>
      <c r="C51" s="29"/>
      <c r="D51" s="29"/>
      <c r="E51" s="29"/>
      <c r="F51" s="29"/>
      <c r="G51" s="29"/>
      <c r="H51" s="30"/>
      <c r="I51" s="29"/>
      <c r="J51" s="29"/>
    </row>
  </sheetData>
  <mergeCells count="6">
    <mergeCell ref="E22:H22"/>
    <mergeCell ref="A2:F2"/>
    <mergeCell ref="A4:G4"/>
    <mergeCell ref="B6:H6"/>
    <mergeCell ref="B7:H7"/>
    <mergeCell ref="B8:H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Gothic,Obyčejné"&amp;D&amp;C&amp;"Century Gothic,Obyčejné"STRANA &amp;P/&amp;N&amp;RPS2 - PJ2.2 ELEKTROINSTALCE A MAR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3" t="s">
        <v>0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7" t="s">
        <v>1</v>
      </c>
      <c r="B2" s="6"/>
      <c r="C2" s="105"/>
      <c r="D2" s="105"/>
      <c r="E2" s="105"/>
      <c r="F2" s="105"/>
      <c r="G2" s="106"/>
    </row>
    <row r="3" spans="1:7" ht="24.95" customHeight="1" x14ac:dyDescent="0.2">
      <c r="A3" s="7" t="s">
        <v>2</v>
      </c>
      <c r="B3" s="6"/>
      <c r="C3" s="105"/>
      <c r="D3" s="105"/>
      <c r="E3" s="105"/>
      <c r="F3" s="105"/>
      <c r="G3" s="106"/>
    </row>
    <row r="4" spans="1:7" ht="24.95" customHeight="1" x14ac:dyDescent="0.2">
      <c r="A4" s="7" t="s">
        <v>3</v>
      </c>
      <c r="B4" s="6"/>
      <c r="C4" s="105"/>
      <c r="D4" s="105"/>
      <c r="E4" s="105"/>
      <c r="F4" s="105"/>
      <c r="G4" s="106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C4755"/>
  <sheetViews>
    <sheetView tabSelected="1" view="pageBreakPreview" zoomScaleNormal="100" zoomScaleSheetLayoutView="100" workbookViewId="0">
      <pane ySplit="8" topLeftCell="A9" activePane="bottomLeft" state="frozen"/>
      <selection activeCell="B7" sqref="B7:H7"/>
      <selection pane="bottomLeft" activeCell="B7" sqref="B7:H7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63.7109375" style="8" customWidth="1"/>
    <col min="4" max="4" width="4.85546875" customWidth="1"/>
    <col min="5" max="5" width="10.5703125" customWidth="1"/>
    <col min="6" max="6" width="9.85546875" customWidth="1"/>
    <col min="7" max="8" width="12.7109375" customWidth="1"/>
  </cols>
  <sheetData>
    <row r="1" spans="1:29" s="24" customFormat="1" ht="14.25" customHeight="1" x14ac:dyDescent="0.3">
      <c r="A1" s="77"/>
      <c r="B1" s="78"/>
      <c r="C1" s="79"/>
      <c r="D1" s="79"/>
      <c r="E1" s="80"/>
      <c r="F1" s="79"/>
      <c r="G1" s="79"/>
    </row>
    <row r="2" spans="1:29" s="24" customFormat="1" ht="20.25" x14ac:dyDescent="0.25">
      <c r="A2" s="81" t="s">
        <v>213</v>
      </c>
      <c r="B2" s="82"/>
      <c r="C2" s="83"/>
      <c r="D2" s="83"/>
      <c r="E2" s="83"/>
      <c r="F2" s="83"/>
      <c r="G2" s="84"/>
      <c r="H2" s="84" t="s">
        <v>212</v>
      </c>
    </row>
    <row r="3" spans="1:29" ht="2.25" customHeight="1" x14ac:dyDescent="0.25">
      <c r="A3" s="17"/>
      <c r="B3" s="85"/>
      <c r="C3" s="18"/>
      <c r="D3" s="18"/>
      <c r="E3" s="18"/>
      <c r="F3" s="18"/>
      <c r="G3" s="19"/>
      <c r="H3" s="19"/>
    </row>
    <row r="4" spans="1:29" s="24" customFormat="1" ht="20.25" customHeight="1" x14ac:dyDescent="0.2">
      <c r="A4" s="86" t="s">
        <v>214</v>
      </c>
      <c r="B4" s="87"/>
      <c r="C4" s="88"/>
      <c r="D4" s="88"/>
      <c r="E4" s="89"/>
      <c r="F4" s="88"/>
      <c r="G4" s="88"/>
    </row>
    <row r="5" spans="1:29" s="24" customFormat="1" ht="20.25" customHeight="1" x14ac:dyDescent="0.2">
      <c r="A5" s="86" t="s">
        <v>215</v>
      </c>
      <c r="B5" s="87"/>
      <c r="C5" s="88"/>
      <c r="D5" s="88"/>
      <c r="E5" s="89"/>
      <c r="F5" s="88"/>
      <c r="G5" s="88"/>
    </row>
    <row r="6" spans="1:29" x14ac:dyDescent="0.2">
      <c r="D6" s="9"/>
    </row>
    <row r="7" spans="1:29" ht="13.5" x14ac:dyDescent="0.2">
      <c r="A7" s="61" t="s">
        <v>29</v>
      </c>
      <c r="B7" s="62" t="s">
        <v>30</v>
      </c>
      <c r="C7" s="62" t="s">
        <v>31</v>
      </c>
      <c r="D7" s="62" t="s">
        <v>32</v>
      </c>
      <c r="E7" s="63" t="s">
        <v>33</v>
      </c>
      <c r="F7" s="62" t="s">
        <v>34</v>
      </c>
      <c r="G7" s="58" t="s">
        <v>5</v>
      </c>
      <c r="H7" s="58" t="s">
        <v>211</v>
      </c>
    </row>
    <row r="8" spans="1:29" ht="13.5" hidden="1" x14ac:dyDescent="0.2">
      <c r="A8" s="58"/>
      <c r="B8" s="64"/>
      <c r="C8" s="65"/>
      <c r="D8" s="121"/>
      <c r="E8" s="122"/>
      <c r="F8" s="122"/>
      <c r="G8" s="123"/>
      <c r="H8" s="59"/>
    </row>
    <row r="9" spans="1:29" ht="13.5" x14ac:dyDescent="0.2">
      <c r="A9" s="61" t="s">
        <v>35</v>
      </c>
      <c r="B9" s="62" t="s">
        <v>8</v>
      </c>
      <c r="C9" s="62" t="s">
        <v>9</v>
      </c>
      <c r="D9" s="62"/>
      <c r="E9" s="63"/>
      <c r="F9" s="62"/>
      <c r="G9" s="97">
        <f>SUM(G10:G35)</f>
        <v>0</v>
      </c>
      <c r="H9" s="58"/>
    </row>
    <row r="10" spans="1:29" ht="13.5" outlineLevel="1" x14ac:dyDescent="0.2">
      <c r="A10" s="66">
        <v>1</v>
      </c>
      <c r="B10" s="67"/>
      <c r="C10" s="68" t="s">
        <v>36</v>
      </c>
      <c r="D10" s="69" t="s">
        <v>37</v>
      </c>
      <c r="E10" s="70">
        <v>1</v>
      </c>
      <c r="F10" s="71"/>
      <c r="G10" s="72">
        <f>ROUND(E10*F10,2)</f>
        <v>0</v>
      </c>
      <c r="H10" s="60" t="s">
        <v>38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29" ht="13.5" outlineLevel="1" x14ac:dyDescent="0.2">
      <c r="A11" s="73"/>
      <c r="B11" s="74"/>
      <c r="C11" s="75"/>
      <c r="D11" s="75"/>
      <c r="E11" s="75"/>
      <c r="F11" s="75"/>
      <c r="G11" s="75"/>
      <c r="H11" s="76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29" ht="13.5" outlineLevel="1" x14ac:dyDescent="0.2">
      <c r="A12" s="66">
        <v>2</v>
      </c>
      <c r="B12" s="67"/>
      <c r="C12" s="68" t="s">
        <v>39</v>
      </c>
      <c r="D12" s="69" t="s">
        <v>37</v>
      </c>
      <c r="E12" s="70">
        <v>1</v>
      </c>
      <c r="F12" s="71"/>
      <c r="G12" s="72">
        <f>ROUND(E12*F12,2)</f>
        <v>0</v>
      </c>
      <c r="H12" s="60" t="s">
        <v>38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 ht="13.5" outlineLevel="1" x14ac:dyDescent="0.2">
      <c r="A13" s="73"/>
      <c r="B13" s="74"/>
      <c r="C13" s="75"/>
      <c r="D13" s="75"/>
      <c r="E13" s="75"/>
      <c r="F13" s="75"/>
      <c r="G13" s="75"/>
      <c r="H13" s="76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 ht="13.5" outlineLevel="1" x14ac:dyDescent="0.2">
      <c r="A14" s="66">
        <v>3</v>
      </c>
      <c r="B14" s="67"/>
      <c r="C14" s="68" t="s">
        <v>40</v>
      </c>
      <c r="D14" s="69" t="s">
        <v>37</v>
      </c>
      <c r="E14" s="70">
        <v>3</v>
      </c>
      <c r="F14" s="71"/>
      <c r="G14" s="72">
        <f>ROUND(E14*F14,2)</f>
        <v>0</v>
      </c>
      <c r="H14" s="60" t="s">
        <v>38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 ht="13.5" outlineLevel="1" x14ac:dyDescent="0.2">
      <c r="A15" s="73"/>
      <c r="B15" s="74"/>
      <c r="C15" s="75"/>
      <c r="D15" s="75"/>
      <c r="E15" s="75"/>
      <c r="F15" s="75"/>
      <c r="G15" s="75"/>
      <c r="H15" s="7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r="16" spans="1:29" ht="13.5" outlineLevel="1" x14ac:dyDescent="0.2">
      <c r="A16" s="66">
        <v>4</v>
      </c>
      <c r="B16" s="67"/>
      <c r="C16" s="68" t="s">
        <v>41</v>
      </c>
      <c r="D16" s="69" t="s">
        <v>37</v>
      </c>
      <c r="E16" s="70">
        <v>6</v>
      </c>
      <c r="F16" s="71"/>
      <c r="G16" s="72">
        <f>ROUND(E16*F16,2)</f>
        <v>0</v>
      </c>
      <c r="H16" s="60" t="s">
        <v>38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r="17" spans="1:29" ht="13.5" outlineLevel="1" x14ac:dyDescent="0.2">
      <c r="A17" s="73"/>
      <c r="B17" s="74"/>
      <c r="C17" s="75"/>
      <c r="D17" s="75"/>
      <c r="E17" s="75"/>
      <c r="F17" s="75"/>
      <c r="G17" s="75"/>
      <c r="H17" s="76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29" ht="13.5" outlineLevel="1" x14ac:dyDescent="0.2">
      <c r="A18" s="66">
        <v>5</v>
      </c>
      <c r="B18" s="67"/>
      <c r="C18" s="68" t="s">
        <v>42</v>
      </c>
      <c r="D18" s="69" t="s">
        <v>37</v>
      </c>
      <c r="E18" s="70">
        <v>3</v>
      </c>
      <c r="F18" s="71"/>
      <c r="G18" s="72">
        <f>ROUND(E18*F18,2)</f>
        <v>0</v>
      </c>
      <c r="H18" s="60" t="s">
        <v>38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r="19" spans="1:29" ht="13.5" outlineLevel="1" x14ac:dyDescent="0.2">
      <c r="A19" s="73"/>
      <c r="B19" s="74"/>
      <c r="C19" s="75"/>
      <c r="D19" s="75"/>
      <c r="E19" s="75"/>
      <c r="F19" s="75"/>
      <c r="G19" s="75"/>
      <c r="H19" s="76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r="20" spans="1:29" ht="13.5" outlineLevel="1" x14ac:dyDescent="0.2">
      <c r="A20" s="66">
        <v>6</v>
      </c>
      <c r="B20" s="67"/>
      <c r="C20" s="68" t="s">
        <v>43</v>
      </c>
      <c r="D20" s="69" t="s">
        <v>37</v>
      </c>
      <c r="E20" s="70">
        <v>1</v>
      </c>
      <c r="F20" s="71"/>
      <c r="G20" s="72">
        <f>ROUND(E20*F20,2)</f>
        <v>0</v>
      </c>
      <c r="H20" s="60" t="s">
        <v>38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ht="13.5" outlineLevel="1" x14ac:dyDescent="0.2">
      <c r="A21" s="73"/>
      <c r="B21" s="74"/>
      <c r="C21" s="75"/>
      <c r="D21" s="75"/>
      <c r="E21" s="75"/>
      <c r="F21" s="75"/>
      <c r="G21" s="75"/>
      <c r="H21" s="76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ht="13.5" outlineLevel="1" x14ac:dyDescent="0.2">
      <c r="A22" s="66">
        <v>7</v>
      </c>
      <c r="B22" s="67"/>
      <c r="C22" s="68" t="s">
        <v>44</v>
      </c>
      <c r="D22" s="69" t="s">
        <v>37</v>
      </c>
      <c r="E22" s="70">
        <v>1</v>
      </c>
      <c r="F22" s="71"/>
      <c r="G22" s="72">
        <f>ROUND(E22*F22,2)</f>
        <v>0</v>
      </c>
      <c r="H22" s="60" t="s">
        <v>38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29" ht="13.5" outlineLevel="1" x14ac:dyDescent="0.2">
      <c r="A23" s="73"/>
      <c r="B23" s="74"/>
      <c r="C23" s="75"/>
      <c r="D23" s="75"/>
      <c r="E23" s="75"/>
      <c r="F23" s="75"/>
      <c r="G23" s="75"/>
      <c r="H23" s="76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29" ht="13.5" outlineLevel="1" x14ac:dyDescent="0.2">
      <c r="A24" s="66">
        <v>8</v>
      </c>
      <c r="B24" s="67"/>
      <c r="C24" s="68" t="s">
        <v>45</v>
      </c>
      <c r="D24" s="69" t="s">
        <v>37</v>
      </c>
      <c r="E24" s="70">
        <v>2</v>
      </c>
      <c r="F24" s="71"/>
      <c r="G24" s="72">
        <f>ROUND(E24*F24,2)</f>
        <v>0</v>
      </c>
      <c r="H24" s="60" t="s">
        <v>38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r="25" spans="1:29" ht="13.5" outlineLevel="1" x14ac:dyDescent="0.2">
      <c r="A25" s="73"/>
      <c r="B25" s="74"/>
      <c r="C25" s="75"/>
      <c r="D25" s="75"/>
      <c r="E25" s="75"/>
      <c r="F25" s="75"/>
      <c r="G25" s="75"/>
      <c r="H25" s="76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r="26" spans="1:29" ht="13.5" outlineLevel="1" x14ac:dyDescent="0.2">
      <c r="A26" s="66">
        <v>9</v>
      </c>
      <c r="B26" s="67"/>
      <c r="C26" s="68" t="s">
        <v>46</v>
      </c>
      <c r="D26" s="69" t="s">
        <v>37</v>
      </c>
      <c r="E26" s="70">
        <v>1</v>
      </c>
      <c r="F26" s="71"/>
      <c r="G26" s="72">
        <f>ROUND(E26*F26,2)</f>
        <v>0</v>
      </c>
      <c r="H26" s="60" t="s">
        <v>38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r="27" spans="1:29" ht="13.5" outlineLevel="1" x14ac:dyDescent="0.2">
      <c r="A27" s="73"/>
      <c r="B27" s="74"/>
      <c r="C27" s="75"/>
      <c r="D27" s="75"/>
      <c r="E27" s="75"/>
      <c r="F27" s="75"/>
      <c r="G27" s="75"/>
      <c r="H27" s="76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ht="13.5" outlineLevel="1" x14ac:dyDescent="0.2">
      <c r="A28" s="66">
        <v>10</v>
      </c>
      <c r="B28" s="67"/>
      <c r="C28" s="68" t="s">
        <v>47</v>
      </c>
      <c r="D28" s="69" t="s">
        <v>37</v>
      </c>
      <c r="E28" s="70">
        <v>2</v>
      </c>
      <c r="F28" s="71"/>
      <c r="G28" s="72">
        <f>ROUND(E28*F28,2)</f>
        <v>0</v>
      </c>
      <c r="H28" s="60" t="s">
        <v>38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3.5" outlineLevel="1" x14ac:dyDescent="0.2">
      <c r="A29" s="73"/>
      <c r="B29" s="74"/>
      <c r="C29" s="75"/>
      <c r="D29" s="75"/>
      <c r="E29" s="75"/>
      <c r="F29" s="75"/>
      <c r="G29" s="75"/>
      <c r="H29" s="76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3.5" outlineLevel="1" x14ac:dyDescent="0.2">
      <c r="A30" s="66">
        <v>11</v>
      </c>
      <c r="B30" s="67"/>
      <c r="C30" s="68" t="s">
        <v>219</v>
      </c>
      <c r="D30" s="69" t="s">
        <v>37</v>
      </c>
      <c r="E30" s="70">
        <v>1</v>
      </c>
      <c r="F30" s="71"/>
      <c r="G30" s="72">
        <f>ROUND(E30*F30,2)</f>
        <v>0</v>
      </c>
      <c r="H30" s="60" t="s">
        <v>38</v>
      </c>
      <c r="I30" s="10"/>
      <c r="J30" s="9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3.5" outlineLevel="1" x14ac:dyDescent="0.2">
      <c r="A31" s="73"/>
      <c r="B31" s="74"/>
      <c r="C31" s="75"/>
      <c r="D31" s="75"/>
      <c r="E31" s="75"/>
      <c r="F31" s="75"/>
      <c r="G31" s="75"/>
      <c r="H31" s="76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spans="1:29" ht="25.5" outlineLevel="1" x14ac:dyDescent="0.2">
      <c r="A32" s="66">
        <v>12</v>
      </c>
      <c r="B32" s="67"/>
      <c r="C32" s="68" t="s">
        <v>49</v>
      </c>
      <c r="D32" s="69" t="s">
        <v>37</v>
      </c>
      <c r="E32" s="70">
        <v>1</v>
      </c>
      <c r="F32" s="71"/>
      <c r="G32" s="72">
        <f>ROUND(E32*F32,2)</f>
        <v>0</v>
      </c>
      <c r="H32" s="60" t="s">
        <v>38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r="33" spans="1:29" ht="13.5" outlineLevel="1" x14ac:dyDescent="0.2">
      <c r="A33" s="73"/>
      <c r="B33" s="74"/>
      <c r="C33" s="75"/>
      <c r="D33" s="75"/>
      <c r="E33" s="75"/>
      <c r="F33" s="75"/>
      <c r="G33" s="75"/>
      <c r="H33" s="76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spans="1:29" ht="13.5" outlineLevel="1" x14ac:dyDescent="0.2">
      <c r="A34" s="66">
        <v>13</v>
      </c>
      <c r="B34" s="67"/>
      <c r="C34" s="68" t="s">
        <v>50</v>
      </c>
      <c r="D34" s="69" t="s">
        <v>37</v>
      </c>
      <c r="E34" s="70">
        <v>0</v>
      </c>
      <c r="F34" s="71"/>
      <c r="G34" s="72">
        <f>ROUND(E34*F34,2)</f>
        <v>0</v>
      </c>
      <c r="H34" s="60" t="s">
        <v>38</v>
      </c>
      <c r="I34" s="10"/>
      <c r="J34" s="92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</row>
    <row r="35" spans="1:29" ht="13.5" outlineLevel="1" x14ac:dyDescent="0.2">
      <c r="A35" s="73"/>
      <c r="B35" s="74"/>
      <c r="C35" s="75"/>
      <c r="D35" s="75"/>
      <c r="E35" s="75"/>
      <c r="F35" s="75"/>
      <c r="G35" s="75"/>
      <c r="H35" s="76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r="36" spans="1:29" ht="13.5" x14ac:dyDescent="0.2">
      <c r="A36" s="61" t="s">
        <v>35</v>
      </c>
      <c r="B36" s="62" t="s">
        <v>10</v>
      </c>
      <c r="C36" s="62" t="s">
        <v>11</v>
      </c>
      <c r="D36" s="62"/>
      <c r="E36" s="63"/>
      <c r="F36" s="62"/>
      <c r="G36" s="97">
        <f>SUM(G37:G56)</f>
        <v>0</v>
      </c>
      <c r="H36" s="58"/>
    </row>
    <row r="37" spans="1:29" ht="25.5" outlineLevel="1" x14ac:dyDescent="0.2">
      <c r="A37" s="66">
        <v>14</v>
      </c>
      <c r="B37" s="67"/>
      <c r="C37" s="68" t="s">
        <v>51</v>
      </c>
      <c r="D37" s="69" t="s">
        <v>37</v>
      </c>
      <c r="E37" s="70">
        <v>4</v>
      </c>
      <c r="F37" s="71"/>
      <c r="G37" s="72">
        <f>ROUND(E37*F37,2)</f>
        <v>0</v>
      </c>
      <c r="H37" s="60" t="s">
        <v>38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</row>
    <row r="38" spans="1:29" ht="13.5" outlineLevel="1" x14ac:dyDescent="0.2">
      <c r="A38" s="73"/>
      <c r="B38" s="74"/>
      <c r="C38" s="75"/>
      <c r="D38" s="75"/>
      <c r="E38" s="75"/>
      <c r="F38" s="75"/>
      <c r="G38" s="75"/>
      <c r="H38" s="76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r="39" spans="1:29" ht="25.5" outlineLevel="1" x14ac:dyDescent="0.2">
      <c r="A39" s="66">
        <v>15</v>
      </c>
      <c r="B39" s="67"/>
      <c r="C39" s="68" t="s">
        <v>52</v>
      </c>
      <c r="D39" s="69" t="s">
        <v>37</v>
      </c>
      <c r="E39" s="70">
        <v>13</v>
      </c>
      <c r="F39" s="71"/>
      <c r="G39" s="72">
        <f>ROUND(E39*F39,2)</f>
        <v>0</v>
      </c>
      <c r="H39" s="60" t="s">
        <v>38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r="40" spans="1:29" ht="13.5" outlineLevel="1" x14ac:dyDescent="0.2">
      <c r="A40" s="73"/>
      <c r="B40" s="74"/>
      <c r="C40" s="75"/>
      <c r="D40" s="75"/>
      <c r="E40" s="75"/>
      <c r="F40" s="75"/>
      <c r="G40" s="75"/>
      <c r="H40" s="76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r="41" spans="1:29" ht="25.5" outlineLevel="1" x14ac:dyDescent="0.2">
      <c r="A41" s="66">
        <v>16</v>
      </c>
      <c r="B41" s="67"/>
      <c r="C41" s="68" t="s">
        <v>249</v>
      </c>
      <c r="D41" s="69" t="s">
        <v>37</v>
      </c>
      <c r="E41" s="70">
        <v>2</v>
      </c>
      <c r="F41" s="71"/>
      <c r="G41" s="72">
        <f>ROUND(E41*F41,2)</f>
        <v>0</v>
      </c>
      <c r="H41" s="60" t="s">
        <v>38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</row>
    <row r="42" spans="1:29" ht="13.5" outlineLevel="1" x14ac:dyDescent="0.2">
      <c r="A42" s="73"/>
      <c r="B42" s="74"/>
      <c r="C42" s="75"/>
      <c r="D42" s="75"/>
      <c r="E42" s="75"/>
      <c r="F42" s="75"/>
      <c r="G42" s="75"/>
      <c r="H42" s="76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r="43" spans="1:29" ht="13.5" outlineLevel="1" x14ac:dyDescent="0.2">
      <c r="A43" s="66">
        <v>17</v>
      </c>
      <c r="B43" s="67"/>
      <c r="C43" s="68" t="s">
        <v>53</v>
      </c>
      <c r="D43" s="69" t="s">
        <v>37</v>
      </c>
      <c r="E43" s="70">
        <v>4</v>
      </c>
      <c r="F43" s="71"/>
      <c r="G43" s="72">
        <f>ROUND(E43*F43,2)</f>
        <v>0</v>
      </c>
      <c r="H43" s="60" t="s">
        <v>38</v>
      </c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r="44" spans="1:29" ht="13.5" outlineLevel="1" x14ac:dyDescent="0.2">
      <c r="A44" s="73"/>
      <c r="B44" s="74"/>
      <c r="C44" s="75"/>
      <c r="D44" s="75"/>
      <c r="E44" s="75"/>
      <c r="F44" s="75"/>
      <c r="G44" s="75"/>
      <c r="H44" s="76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spans="1:29" ht="13.5" outlineLevel="1" x14ac:dyDescent="0.2">
      <c r="A45" s="66">
        <v>18</v>
      </c>
      <c r="B45" s="67"/>
      <c r="C45" s="68" t="s">
        <v>54</v>
      </c>
      <c r="D45" s="69" t="s">
        <v>37</v>
      </c>
      <c r="E45" s="70">
        <v>13</v>
      </c>
      <c r="F45" s="71"/>
      <c r="G45" s="72">
        <f>ROUND(E45*F45,2)</f>
        <v>0</v>
      </c>
      <c r="H45" s="60" t="s">
        <v>38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</row>
    <row r="46" spans="1:29" ht="13.5" outlineLevel="1" x14ac:dyDescent="0.2">
      <c r="A46" s="73"/>
      <c r="B46" s="74"/>
      <c r="C46" s="75"/>
      <c r="D46" s="75"/>
      <c r="E46" s="75"/>
      <c r="F46" s="75"/>
      <c r="G46" s="75"/>
      <c r="H46" s="76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r="47" spans="1:29" ht="25.5" outlineLevel="1" x14ac:dyDescent="0.2">
      <c r="A47" s="66">
        <v>19</v>
      </c>
      <c r="B47" s="67"/>
      <c r="C47" s="68" t="s">
        <v>251</v>
      </c>
      <c r="D47" s="69" t="s">
        <v>37</v>
      </c>
      <c r="E47" s="70">
        <v>2</v>
      </c>
      <c r="F47" s="71"/>
      <c r="G47" s="72">
        <f>ROUND(E47*F47,2)</f>
        <v>0</v>
      </c>
      <c r="H47" s="60" t="s">
        <v>38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r="48" spans="1:29" ht="13.5" outlineLevel="1" x14ac:dyDescent="0.2">
      <c r="A48" s="73"/>
      <c r="B48" s="74"/>
      <c r="C48" s="75"/>
      <c r="D48" s="75"/>
      <c r="E48" s="75"/>
      <c r="F48" s="75"/>
      <c r="G48" s="75"/>
      <c r="H48" s="76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r="49" spans="1:29" ht="13.5" outlineLevel="1" x14ac:dyDescent="0.2">
      <c r="A49" s="66">
        <v>20</v>
      </c>
      <c r="B49" s="67"/>
      <c r="C49" s="68" t="s">
        <v>220</v>
      </c>
      <c r="D49" s="69" t="s">
        <v>37</v>
      </c>
      <c r="E49" s="70">
        <v>2</v>
      </c>
      <c r="F49" s="71"/>
      <c r="G49" s="72">
        <f>ROUND(E49*F49,2)</f>
        <v>0</v>
      </c>
      <c r="H49" s="60" t="s">
        <v>38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ht="13.5" outlineLevel="1" x14ac:dyDescent="0.2">
      <c r="A50" s="73"/>
      <c r="B50" s="74"/>
      <c r="C50" s="75"/>
      <c r="D50" s="75"/>
      <c r="E50" s="75"/>
      <c r="F50" s="75"/>
      <c r="G50" s="75"/>
      <c r="H50" s="76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3.5" outlineLevel="1" x14ac:dyDescent="0.2">
      <c r="A51" s="66">
        <v>21</v>
      </c>
      <c r="B51" s="67"/>
      <c r="C51" s="68" t="s">
        <v>221</v>
      </c>
      <c r="D51" s="69" t="s">
        <v>37</v>
      </c>
      <c r="E51" s="70">
        <v>2</v>
      </c>
      <c r="F51" s="71"/>
      <c r="G51" s="72">
        <f>ROUND(E51*F51,2)</f>
        <v>0</v>
      </c>
      <c r="H51" s="60" t="s">
        <v>38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ht="13.5" outlineLevel="1" x14ac:dyDescent="0.2">
      <c r="A52" s="73"/>
      <c r="B52" s="74"/>
      <c r="C52" s="75"/>
      <c r="D52" s="75"/>
      <c r="E52" s="75"/>
      <c r="F52" s="75"/>
      <c r="G52" s="75"/>
      <c r="H52" s="76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25.5" outlineLevel="1" x14ac:dyDescent="0.2">
      <c r="A53" s="66">
        <v>22</v>
      </c>
      <c r="B53" s="67"/>
      <c r="C53" s="68" t="s">
        <v>55</v>
      </c>
      <c r="D53" s="69" t="s">
        <v>37</v>
      </c>
      <c r="E53" s="70">
        <v>2</v>
      </c>
      <c r="F53" s="71"/>
      <c r="G53" s="72">
        <f>ROUND(E53*F53,2)</f>
        <v>0</v>
      </c>
      <c r="H53" s="60" t="s">
        <v>38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29" ht="13.5" outlineLevel="1" x14ac:dyDescent="0.2">
      <c r="A54" s="73"/>
      <c r="B54" s="74"/>
      <c r="C54" s="75"/>
      <c r="D54" s="75"/>
      <c r="E54" s="75"/>
      <c r="F54" s="75"/>
      <c r="G54" s="75"/>
      <c r="H54" s="76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29" ht="13.5" outlineLevel="1" x14ac:dyDescent="0.2">
      <c r="A55" s="66">
        <v>23</v>
      </c>
      <c r="B55" s="67"/>
      <c r="C55" s="68" t="s">
        <v>56</v>
      </c>
      <c r="D55" s="69" t="s">
        <v>48</v>
      </c>
      <c r="E55" s="70">
        <v>2</v>
      </c>
      <c r="F55" s="71"/>
      <c r="G55" s="72">
        <f>ROUND(E55*F55,2)</f>
        <v>0</v>
      </c>
      <c r="H55" s="60" t="s">
        <v>38</v>
      </c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r="56" spans="1:29" ht="13.5" outlineLevel="1" x14ac:dyDescent="0.2">
      <c r="A56" s="73"/>
      <c r="B56" s="74"/>
      <c r="C56" s="75"/>
      <c r="D56" s="75"/>
      <c r="E56" s="75"/>
      <c r="F56" s="75"/>
      <c r="G56" s="75"/>
      <c r="H56" s="76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r="57" spans="1:29" ht="13.5" x14ac:dyDescent="0.2">
      <c r="A57" s="61" t="s">
        <v>35</v>
      </c>
      <c r="B57" s="62" t="s">
        <v>14</v>
      </c>
      <c r="C57" s="62" t="s">
        <v>15</v>
      </c>
      <c r="D57" s="62"/>
      <c r="E57" s="63"/>
      <c r="F57" s="62"/>
      <c r="G57" s="97">
        <f>G58+G60</f>
        <v>0</v>
      </c>
      <c r="H57" s="58"/>
    </row>
    <row r="58" spans="1:29" ht="25.5" outlineLevel="1" x14ac:dyDescent="0.2">
      <c r="A58" s="66">
        <v>24</v>
      </c>
      <c r="B58" s="67" t="s">
        <v>222</v>
      </c>
      <c r="C58" s="68" t="s">
        <v>239</v>
      </c>
      <c r="D58" s="69" t="s">
        <v>48</v>
      </c>
      <c r="E58" s="70">
        <v>1</v>
      </c>
      <c r="F58" s="71"/>
      <c r="G58" s="72">
        <f>ROUND(E58*F58,2)</f>
        <v>0</v>
      </c>
      <c r="H58" s="60" t="s">
        <v>38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  <row r="59" spans="1:29" ht="13.5" outlineLevel="1" x14ac:dyDescent="0.2">
      <c r="A59" s="73"/>
      <c r="B59" s="74"/>
      <c r="C59" s="75"/>
      <c r="D59" s="75"/>
      <c r="E59" s="75"/>
      <c r="F59" s="75"/>
      <c r="G59" s="75"/>
      <c r="H59" s="76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</row>
    <row r="60" spans="1:29" ht="13.5" outlineLevel="1" x14ac:dyDescent="0.2">
      <c r="A60" s="66">
        <v>25</v>
      </c>
      <c r="B60" s="67" t="s">
        <v>224</v>
      </c>
      <c r="C60" s="68" t="s">
        <v>223</v>
      </c>
      <c r="D60" s="69" t="s">
        <v>37</v>
      </c>
      <c r="E60" s="70">
        <v>1</v>
      </c>
      <c r="F60" s="71"/>
      <c r="G60" s="72">
        <f>ROUND(E60*F60,2)</f>
        <v>0</v>
      </c>
      <c r="H60" s="60" t="s">
        <v>38</v>
      </c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</row>
    <row r="61" spans="1:29" ht="13.5" outlineLevel="1" x14ac:dyDescent="0.2">
      <c r="A61" s="73"/>
      <c r="B61" s="74"/>
      <c r="C61" s="75"/>
      <c r="D61" s="75"/>
      <c r="E61" s="75"/>
      <c r="F61" s="75"/>
      <c r="G61" s="75"/>
      <c r="H61" s="76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</row>
    <row r="62" spans="1:29" ht="13.5" x14ac:dyDescent="0.2">
      <c r="A62" s="61" t="s">
        <v>35</v>
      </c>
      <c r="B62" s="62" t="s">
        <v>16</v>
      </c>
      <c r="C62" s="62" t="s">
        <v>17</v>
      </c>
      <c r="D62" s="62"/>
      <c r="E62" s="63"/>
      <c r="F62" s="62"/>
      <c r="G62" s="97">
        <f>SUM(G63:G110)</f>
        <v>0</v>
      </c>
      <c r="H62" s="58"/>
    </row>
    <row r="63" spans="1:29" ht="13.5" outlineLevel="1" x14ac:dyDescent="0.2">
      <c r="A63" s="66">
        <v>26</v>
      </c>
      <c r="B63" s="67" t="s">
        <v>57</v>
      </c>
      <c r="C63" s="68" t="s">
        <v>58</v>
      </c>
      <c r="D63" s="69" t="s">
        <v>37</v>
      </c>
      <c r="E63" s="70">
        <v>2</v>
      </c>
      <c r="F63" s="71"/>
      <c r="G63" s="72">
        <f>ROUND(E63*F63,2)</f>
        <v>0</v>
      </c>
      <c r="H63" s="60" t="s">
        <v>38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</row>
    <row r="64" spans="1:29" ht="13.5" outlineLevel="1" x14ac:dyDescent="0.2">
      <c r="A64" s="73"/>
      <c r="B64" s="74"/>
      <c r="C64" s="75"/>
      <c r="D64" s="75"/>
      <c r="E64" s="75"/>
      <c r="F64" s="75"/>
      <c r="G64" s="75"/>
      <c r="H64" s="76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</row>
    <row r="65" spans="1:29" ht="13.5" outlineLevel="1" x14ac:dyDescent="0.2">
      <c r="A65" s="66">
        <v>27</v>
      </c>
      <c r="B65" s="67" t="s">
        <v>226</v>
      </c>
      <c r="C65" s="68" t="s">
        <v>225</v>
      </c>
      <c r="D65" s="69" t="s">
        <v>37</v>
      </c>
      <c r="E65" s="70">
        <v>2</v>
      </c>
      <c r="F65" s="71"/>
      <c r="G65" s="72">
        <f>ROUND(E65*F65,2)</f>
        <v>0</v>
      </c>
      <c r="H65" s="60" t="s">
        <v>38</v>
      </c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</row>
    <row r="66" spans="1:29" ht="13.5" outlineLevel="1" x14ac:dyDescent="0.2">
      <c r="A66" s="73"/>
      <c r="B66" s="74"/>
      <c r="C66" s="75"/>
      <c r="D66" s="75"/>
      <c r="E66" s="75"/>
      <c r="F66" s="75"/>
      <c r="G66" s="75"/>
      <c r="H66" s="76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</row>
    <row r="67" spans="1:29" ht="13.5" outlineLevel="1" x14ac:dyDescent="0.2">
      <c r="A67" s="66">
        <v>28</v>
      </c>
      <c r="B67" s="67" t="s">
        <v>59</v>
      </c>
      <c r="C67" s="68" t="s">
        <v>60</v>
      </c>
      <c r="D67" s="69" t="s">
        <v>37</v>
      </c>
      <c r="E67" s="70">
        <v>2</v>
      </c>
      <c r="F67" s="71"/>
      <c r="G67" s="72">
        <f>ROUND(E67*F67,2)</f>
        <v>0</v>
      </c>
      <c r="H67" s="60" t="s">
        <v>38</v>
      </c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</row>
    <row r="68" spans="1:29" ht="13.5" outlineLevel="1" x14ac:dyDescent="0.2">
      <c r="A68" s="73"/>
      <c r="B68" s="74"/>
      <c r="C68" s="75"/>
      <c r="D68" s="75"/>
      <c r="E68" s="75"/>
      <c r="F68" s="75"/>
      <c r="G68" s="75"/>
      <c r="H68" s="76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</row>
    <row r="69" spans="1:29" ht="13.5" outlineLevel="1" x14ac:dyDescent="0.2">
      <c r="A69" s="66">
        <v>29</v>
      </c>
      <c r="B69" s="67" t="s">
        <v>61</v>
      </c>
      <c r="C69" s="68" t="s">
        <v>62</v>
      </c>
      <c r="D69" s="69" t="s">
        <v>63</v>
      </c>
      <c r="E69" s="70">
        <v>1180</v>
      </c>
      <c r="F69" s="71"/>
      <c r="G69" s="72">
        <f>ROUND(E69*F69,2)</f>
        <v>0</v>
      </c>
      <c r="H69" s="60" t="s">
        <v>38</v>
      </c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</row>
    <row r="70" spans="1:29" ht="13.5" outlineLevel="1" x14ac:dyDescent="0.2">
      <c r="A70" s="73"/>
      <c r="B70" s="74"/>
      <c r="C70" s="75"/>
      <c r="D70" s="75"/>
      <c r="E70" s="75"/>
      <c r="F70" s="75"/>
      <c r="G70" s="75"/>
      <c r="H70" s="76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</row>
    <row r="71" spans="1:29" ht="13.5" outlineLevel="1" x14ac:dyDescent="0.2">
      <c r="A71" s="66">
        <v>30</v>
      </c>
      <c r="B71" s="67" t="s">
        <v>64</v>
      </c>
      <c r="C71" s="68" t="s">
        <v>65</v>
      </c>
      <c r="D71" s="69" t="s">
        <v>63</v>
      </c>
      <c r="E71" s="70">
        <v>280</v>
      </c>
      <c r="F71" s="71"/>
      <c r="G71" s="72">
        <f>ROUND(E71*F71,2)</f>
        <v>0</v>
      </c>
      <c r="H71" s="60" t="s">
        <v>38</v>
      </c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</row>
    <row r="72" spans="1:29" ht="13.5" outlineLevel="1" x14ac:dyDescent="0.2">
      <c r="A72" s="73"/>
      <c r="B72" s="74"/>
      <c r="C72" s="75"/>
      <c r="D72" s="75"/>
      <c r="E72" s="75"/>
      <c r="F72" s="75"/>
      <c r="G72" s="75"/>
      <c r="H72" s="76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</row>
    <row r="73" spans="1:29" ht="13.5" outlineLevel="1" x14ac:dyDescent="0.2">
      <c r="A73" s="66">
        <v>31</v>
      </c>
      <c r="B73" s="67" t="s">
        <v>66</v>
      </c>
      <c r="C73" s="68" t="s">
        <v>67</v>
      </c>
      <c r="D73" s="69" t="s">
        <v>63</v>
      </c>
      <c r="E73" s="70">
        <v>60</v>
      </c>
      <c r="F73" s="71"/>
      <c r="G73" s="72">
        <f>ROUND(E73*F73,2)</f>
        <v>0</v>
      </c>
      <c r="H73" s="60" t="s">
        <v>38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</row>
    <row r="74" spans="1:29" ht="13.5" outlineLevel="1" x14ac:dyDescent="0.2">
      <c r="A74" s="73"/>
      <c r="B74" s="74"/>
      <c r="C74" s="75"/>
      <c r="D74" s="75"/>
      <c r="E74" s="75"/>
      <c r="F74" s="75"/>
      <c r="G74" s="75"/>
      <c r="H74" s="76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ht="13.5" outlineLevel="1" x14ac:dyDescent="0.2">
      <c r="A75" s="66">
        <v>32</v>
      </c>
      <c r="B75" s="67" t="s">
        <v>69</v>
      </c>
      <c r="C75" s="68" t="s">
        <v>70</v>
      </c>
      <c r="D75" s="69" t="s">
        <v>63</v>
      </c>
      <c r="E75" s="70">
        <v>250</v>
      </c>
      <c r="F75" s="71"/>
      <c r="G75" s="72">
        <f>ROUND(E75*F75,2)</f>
        <v>0</v>
      </c>
      <c r="H75" s="60" t="s">
        <v>38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3.5" outlineLevel="1" x14ac:dyDescent="0.2">
      <c r="A76" s="73"/>
      <c r="B76" s="74"/>
      <c r="C76" s="75"/>
      <c r="D76" s="75"/>
      <c r="E76" s="75"/>
      <c r="F76" s="75"/>
      <c r="G76" s="75"/>
      <c r="H76" s="76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</row>
    <row r="77" spans="1:29" ht="13.5" outlineLevel="1" x14ac:dyDescent="0.2">
      <c r="A77" s="66">
        <v>33</v>
      </c>
      <c r="B77" s="67">
        <v>34111050</v>
      </c>
      <c r="C77" s="68" t="s">
        <v>228</v>
      </c>
      <c r="D77" s="69" t="s">
        <v>63</v>
      </c>
      <c r="E77" s="70">
        <v>10</v>
      </c>
      <c r="F77" s="71"/>
      <c r="G77" s="72">
        <f>ROUND(E77*F77,2)</f>
        <v>0</v>
      </c>
      <c r="H77" s="60" t="s">
        <v>38</v>
      </c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ht="13.5" outlineLevel="1" x14ac:dyDescent="0.2">
      <c r="A78" s="73"/>
      <c r="B78" s="74"/>
      <c r="C78" s="75"/>
      <c r="D78" s="75"/>
      <c r="E78" s="75"/>
      <c r="F78" s="75"/>
      <c r="G78" s="75"/>
      <c r="H78" s="76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3.5" outlineLevel="1" x14ac:dyDescent="0.2">
      <c r="A79" s="66">
        <v>34</v>
      </c>
      <c r="B79" s="67" t="s">
        <v>71</v>
      </c>
      <c r="C79" s="68" t="s">
        <v>72</v>
      </c>
      <c r="D79" s="69" t="s">
        <v>63</v>
      </c>
      <c r="E79" s="70">
        <v>75</v>
      </c>
      <c r="F79" s="71"/>
      <c r="G79" s="72">
        <f>ROUND(E79*F79,2)</f>
        <v>0</v>
      </c>
      <c r="H79" s="60" t="s">
        <v>38</v>
      </c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</row>
    <row r="80" spans="1:29" ht="13.5" outlineLevel="1" x14ac:dyDescent="0.2">
      <c r="A80" s="73"/>
      <c r="B80" s="74"/>
      <c r="C80" s="75"/>
      <c r="D80" s="75"/>
      <c r="E80" s="75"/>
      <c r="F80" s="75"/>
      <c r="G80" s="75"/>
      <c r="H80" s="76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spans="1:29" ht="13.5" outlineLevel="1" x14ac:dyDescent="0.2">
      <c r="A81" s="66">
        <v>35</v>
      </c>
      <c r="B81" s="67" t="s">
        <v>73</v>
      </c>
      <c r="C81" s="68" t="s">
        <v>74</v>
      </c>
      <c r="D81" s="69" t="s">
        <v>63</v>
      </c>
      <c r="E81" s="70">
        <v>30</v>
      </c>
      <c r="F81" s="71"/>
      <c r="G81" s="72">
        <f>ROUND(E81*F81,2)</f>
        <v>0</v>
      </c>
      <c r="H81" s="60" t="s">
        <v>38</v>
      </c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spans="1:29" ht="13.5" outlineLevel="1" x14ac:dyDescent="0.2">
      <c r="A82" s="73"/>
      <c r="B82" s="74"/>
      <c r="C82" s="75"/>
      <c r="D82" s="75"/>
      <c r="E82" s="75"/>
      <c r="F82" s="75"/>
      <c r="G82" s="75"/>
      <c r="H82" s="76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</row>
    <row r="83" spans="1:29" ht="13.5" outlineLevel="1" x14ac:dyDescent="0.2">
      <c r="A83" s="66">
        <v>36</v>
      </c>
      <c r="B83" s="67" t="s">
        <v>75</v>
      </c>
      <c r="C83" s="68" t="s">
        <v>76</v>
      </c>
      <c r="D83" s="69" t="s">
        <v>63</v>
      </c>
      <c r="E83" s="70">
        <v>10</v>
      </c>
      <c r="F83" s="71"/>
      <c r="G83" s="72">
        <f>ROUND(E83*F83,2)</f>
        <v>0</v>
      </c>
      <c r="H83" s="60" t="s">
        <v>38</v>
      </c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</row>
    <row r="84" spans="1:29" ht="13.5" outlineLevel="1" x14ac:dyDescent="0.2">
      <c r="A84" s="73"/>
      <c r="B84" s="74"/>
      <c r="C84" s="75"/>
      <c r="D84" s="75"/>
      <c r="E84" s="75"/>
      <c r="F84" s="75"/>
      <c r="G84" s="75"/>
      <c r="H84" s="76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</row>
    <row r="85" spans="1:29" ht="13.5" outlineLevel="1" x14ac:dyDescent="0.2">
      <c r="A85" s="66">
        <v>37</v>
      </c>
      <c r="B85" s="67" t="s">
        <v>77</v>
      </c>
      <c r="C85" s="68" t="s">
        <v>78</v>
      </c>
      <c r="D85" s="69" t="s">
        <v>63</v>
      </c>
      <c r="E85" s="70">
        <v>20</v>
      </c>
      <c r="F85" s="71"/>
      <c r="G85" s="72">
        <f>ROUND(E85*F85,2)</f>
        <v>0</v>
      </c>
      <c r="H85" s="60" t="s">
        <v>38</v>
      </c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</row>
    <row r="86" spans="1:29" ht="13.5" outlineLevel="1" x14ac:dyDescent="0.2">
      <c r="A86" s="73"/>
      <c r="B86" s="74"/>
      <c r="C86" s="75"/>
      <c r="D86" s="75"/>
      <c r="E86" s="75"/>
      <c r="F86" s="75"/>
      <c r="G86" s="75"/>
      <c r="H86" s="76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</row>
    <row r="87" spans="1:29" ht="13.5" outlineLevel="1" x14ac:dyDescent="0.2">
      <c r="A87" s="66">
        <v>38</v>
      </c>
      <c r="B87" s="67" t="s">
        <v>79</v>
      </c>
      <c r="C87" s="68" t="s">
        <v>80</v>
      </c>
      <c r="D87" s="69" t="s">
        <v>63</v>
      </c>
      <c r="E87" s="70">
        <v>5</v>
      </c>
      <c r="F87" s="71"/>
      <c r="G87" s="72">
        <f>ROUND(E87*F87,2)</f>
        <v>0</v>
      </c>
      <c r="H87" s="60" t="s">
        <v>38</v>
      </c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</row>
    <row r="88" spans="1:29" ht="13.5" outlineLevel="1" x14ac:dyDescent="0.2">
      <c r="A88" s="73"/>
      <c r="B88" s="74"/>
      <c r="C88" s="75"/>
      <c r="D88" s="75"/>
      <c r="E88" s="75"/>
      <c r="F88" s="75"/>
      <c r="G88" s="75"/>
      <c r="H88" s="76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</row>
    <row r="89" spans="1:29" ht="13.5" outlineLevel="1" x14ac:dyDescent="0.2">
      <c r="A89" s="66">
        <v>39</v>
      </c>
      <c r="B89" s="67" t="s">
        <v>81</v>
      </c>
      <c r="C89" s="68" t="s">
        <v>82</v>
      </c>
      <c r="D89" s="69" t="s">
        <v>63</v>
      </c>
      <c r="E89" s="70">
        <v>5</v>
      </c>
      <c r="F89" s="71"/>
      <c r="G89" s="72">
        <f>ROUND(E89*F89,2)</f>
        <v>0</v>
      </c>
      <c r="H89" s="60" t="s">
        <v>38</v>
      </c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</row>
    <row r="90" spans="1:29" ht="13.5" outlineLevel="1" x14ac:dyDescent="0.2">
      <c r="A90" s="73"/>
      <c r="B90" s="74"/>
      <c r="C90" s="75"/>
      <c r="D90" s="75"/>
      <c r="E90" s="75"/>
      <c r="F90" s="75"/>
      <c r="G90" s="75"/>
      <c r="H90" s="76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</row>
    <row r="91" spans="1:29" ht="13.5" outlineLevel="1" x14ac:dyDescent="0.2">
      <c r="A91" s="66">
        <v>40</v>
      </c>
      <c r="B91" s="67" t="s">
        <v>83</v>
      </c>
      <c r="C91" s="68" t="s">
        <v>84</v>
      </c>
      <c r="D91" s="69" t="s">
        <v>63</v>
      </c>
      <c r="E91" s="70">
        <v>50</v>
      </c>
      <c r="F91" s="71"/>
      <c r="G91" s="72">
        <f>ROUND(E91*F91,2)</f>
        <v>0</v>
      </c>
      <c r="H91" s="60" t="s">
        <v>38</v>
      </c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</row>
    <row r="92" spans="1:29" ht="13.5" outlineLevel="1" x14ac:dyDescent="0.2">
      <c r="A92" s="73"/>
      <c r="B92" s="74"/>
      <c r="C92" s="75"/>
      <c r="D92" s="75"/>
      <c r="E92" s="75"/>
      <c r="F92" s="75"/>
      <c r="G92" s="75"/>
      <c r="H92" s="76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</row>
    <row r="93" spans="1:29" ht="13.5" outlineLevel="1" x14ac:dyDescent="0.2">
      <c r="A93" s="66">
        <v>41</v>
      </c>
      <c r="B93" s="67"/>
      <c r="C93" s="68" t="s">
        <v>227</v>
      </c>
      <c r="D93" s="69" t="s">
        <v>63</v>
      </c>
      <c r="E93" s="70">
        <v>5</v>
      </c>
      <c r="F93" s="71"/>
      <c r="G93" s="72">
        <f>ROUND(E93*F93,2)</f>
        <v>0</v>
      </c>
      <c r="H93" s="60" t="s">
        <v>38</v>
      </c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</row>
    <row r="94" spans="1:29" ht="13.5" outlineLevel="1" x14ac:dyDescent="0.2">
      <c r="A94" s="73"/>
      <c r="B94" s="74"/>
      <c r="C94" s="75"/>
      <c r="D94" s="75"/>
      <c r="E94" s="75"/>
      <c r="F94" s="75"/>
      <c r="G94" s="75"/>
      <c r="H94" s="76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</row>
    <row r="95" spans="1:29" ht="13.5" outlineLevel="1" x14ac:dyDescent="0.2">
      <c r="A95" s="66">
        <v>42</v>
      </c>
      <c r="B95" s="67" t="s">
        <v>85</v>
      </c>
      <c r="C95" s="68" t="s">
        <v>252</v>
      </c>
      <c r="D95" s="69" t="s">
        <v>63</v>
      </c>
      <c r="E95" s="70">
        <v>20</v>
      </c>
      <c r="F95" s="71"/>
      <c r="G95" s="72">
        <f>ROUND(E95*F95,2)</f>
        <v>0</v>
      </c>
      <c r="H95" s="60" t="s">
        <v>38</v>
      </c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</row>
    <row r="96" spans="1:29" ht="13.5" outlineLevel="1" x14ac:dyDescent="0.2">
      <c r="A96" s="73"/>
      <c r="B96" s="74"/>
      <c r="C96" s="75"/>
      <c r="D96" s="75"/>
      <c r="E96" s="75"/>
      <c r="F96" s="75"/>
      <c r="G96" s="75"/>
      <c r="H96" s="76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ht="25.5" outlineLevel="1" x14ac:dyDescent="0.2">
      <c r="A97" s="66">
        <v>43</v>
      </c>
      <c r="B97" s="67" t="s">
        <v>86</v>
      </c>
      <c r="C97" s="68" t="s">
        <v>87</v>
      </c>
      <c r="D97" s="69" t="s">
        <v>68</v>
      </c>
      <c r="E97" s="70">
        <v>20</v>
      </c>
      <c r="F97" s="71"/>
      <c r="G97" s="72">
        <f>ROUND(E97*F97,2)</f>
        <v>0</v>
      </c>
      <c r="H97" s="60" t="s">
        <v>38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3.5" outlineLevel="1" x14ac:dyDescent="0.2">
      <c r="A98" s="73"/>
      <c r="B98" s="74"/>
      <c r="C98" s="75"/>
      <c r="D98" s="75"/>
      <c r="E98" s="75"/>
      <c r="F98" s="75"/>
      <c r="G98" s="75"/>
      <c r="H98" s="76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</row>
    <row r="99" spans="1:29" ht="25.5" outlineLevel="1" x14ac:dyDescent="0.2">
      <c r="A99" s="66">
        <v>44</v>
      </c>
      <c r="B99" s="67" t="s">
        <v>88</v>
      </c>
      <c r="C99" s="68" t="s">
        <v>89</v>
      </c>
      <c r="D99" s="69" t="s">
        <v>68</v>
      </c>
      <c r="E99" s="70">
        <v>15</v>
      </c>
      <c r="F99" s="71"/>
      <c r="G99" s="72">
        <f>ROUND(E99*F99,2)</f>
        <v>0</v>
      </c>
      <c r="H99" s="60" t="s">
        <v>38</v>
      </c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</row>
    <row r="100" spans="1:29" ht="13.5" outlineLevel="1" x14ac:dyDescent="0.2">
      <c r="A100" s="73"/>
      <c r="B100" s="74"/>
      <c r="C100" s="75"/>
      <c r="D100" s="75"/>
      <c r="E100" s="75"/>
      <c r="F100" s="75"/>
      <c r="G100" s="75"/>
      <c r="H100" s="76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ht="13.5" outlineLevel="1" x14ac:dyDescent="0.2">
      <c r="A101" s="66">
        <v>45</v>
      </c>
      <c r="B101" s="67"/>
      <c r="C101" s="68" t="s">
        <v>90</v>
      </c>
      <c r="D101" s="69" t="s">
        <v>37</v>
      </c>
      <c r="E101" s="70">
        <v>1</v>
      </c>
      <c r="F101" s="71"/>
      <c r="G101" s="72">
        <f>ROUND(E101*F101,2)</f>
        <v>0</v>
      </c>
      <c r="H101" s="60" t="s">
        <v>38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3.5" outlineLevel="1" x14ac:dyDescent="0.2">
      <c r="A102" s="73"/>
      <c r="B102" s="74"/>
      <c r="C102" s="75"/>
      <c r="D102" s="75"/>
      <c r="E102" s="75"/>
      <c r="F102" s="75"/>
      <c r="G102" s="75"/>
      <c r="H102" s="76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</row>
    <row r="103" spans="1:29" ht="25.5" outlineLevel="1" x14ac:dyDescent="0.2">
      <c r="A103" s="66">
        <v>46</v>
      </c>
      <c r="B103" s="67"/>
      <c r="C103" s="68" t="s">
        <v>91</v>
      </c>
      <c r="D103" s="69" t="s">
        <v>37</v>
      </c>
      <c r="E103" s="70">
        <v>19</v>
      </c>
      <c r="F103" s="71"/>
      <c r="G103" s="72">
        <f>ROUND(E103*F103,2)</f>
        <v>0</v>
      </c>
      <c r="H103" s="60" t="s">
        <v>38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</row>
    <row r="104" spans="1:29" ht="13.5" outlineLevel="1" x14ac:dyDescent="0.2">
      <c r="A104" s="73"/>
      <c r="B104" s="74"/>
      <c r="C104" s="75"/>
      <c r="D104" s="75"/>
      <c r="E104" s="75"/>
      <c r="F104" s="75"/>
      <c r="G104" s="75"/>
      <c r="H104" s="76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spans="1:29" ht="13.5" outlineLevel="1" x14ac:dyDescent="0.2">
      <c r="A105" s="66">
        <v>47</v>
      </c>
      <c r="B105" s="67" t="s">
        <v>92</v>
      </c>
      <c r="C105" s="68" t="s">
        <v>93</v>
      </c>
      <c r="D105" s="69" t="s">
        <v>37</v>
      </c>
      <c r="E105" s="70">
        <v>6</v>
      </c>
      <c r="F105" s="71"/>
      <c r="G105" s="72">
        <f>ROUND(E105*F105,2)</f>
        <v>0</v>
      </c>
      <c r="H105" s="60" t="s">
        <v>38</v>
      </c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spans="1:29" ht="13.5" outlineLevel="1" x14ac:dyDescent="0.2">
      <c r="A106" s="73"/>
      <c r="B106" s="74"/>
      <c r="C106" s="75"/>
      <c r="D106" s="75"/>
      <c r="E106" s="75"/>
      <c r="F106" s="75"/>
      <c r="G106" s="75"/>
      <c r="H106" s="76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</row>
    <row r="107" spans="1:29" ht="13.5" outlineLevel="1" x14ac:dyDescent="0.2">
      <c r="A107" s="66">
        <v>48</v>
      </c>
      <c r="B107" s="67" t="s">
        <v>94</v>
      </c>
      <c r="C107" s="68" t="s">
        <v>95</v>
      </c>
      <c r="D107" s="69" t="s">
        <v>37</v>
      </c>
      <c r="E107" s="70">
        <v>60</v>
      </c>
      <c r="F107" s="71"/>
      <c r="G107" s="72">
        <f>ROUND(E107*F107,2)</f>
        <v>0</v>
      </c>
      <c r="H107" s="60" t="s">
        <v>38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</row>
    <row r="108" spans="1:29" ht="13.5" outlineLevel="1" x14ac:dyDescent="0.2">
      <c r="A108" s="73"/>
      <c r="B108" s="74"/>
      <c r="C108" s="75"/>
      <c r="D108" s="75"/>
      <c r="E108" s="75"/>
      <c r="F108" s="75"/>
      <c r="G108" s="75"/>
      <c r="H108" s="76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</row>
    <row r="109" spans="1:29" ht="13.5" outlineLevel="1" x14ac:dyDescent="0.2">
      <c r="A109" s="66">
        <v>49</v>
      </c>
      <c r="B109" s="67" t="s">
        <v>96</v>
      </c>
      <c r="C109" s="68" t="s">
        <v>97</v>
      </c>
      <c r="D109" s="69" t="s">
        <v>98</v>
      </c>
      <c r="E109" s="70">
        <v>1</v>
      </c>
      <c r="F109" s="71"/>
      <c r="G109" s="72">
        <f>ROUND(E109*F109,2)</f>
        <v>0</v>
      </c>
      <c r="H109" s="60" t="s">
        <v>38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</row>
    <row r="110" spans="1:29" ht="13.5" outlineLevel="1" x14ac:dyDescent="0.2">
      <c r="A110" s="73"/>
      <c r="B110" s="74"/>
      <c r="C110" s="75"/>
      <c r="D110" s="75"/>
      <c r="E110" s="75"/>
      <c r="F110" s="75"/>
      <c r="G110" s="75"/>
      <c r="H110" s="76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</row>
    <row r="111" spans="1:29" ht="13.5" x14ac:dyDescent="0.2">
      <c r="A111" s="61" t="s">
        <v>35</v>
      </c>
      <c r="B111" s="62" t="s">
        <v>18</v>
      </c>
      <c r="C111" s="62" t="s">
        <v>19</v>
      </c>
      <c r="D111" s="62"/>
      <c r="E111" s="63"/>
      <c r="F111" s="62"/>
      <c r="G111" s="97">
        <f>SUM(G112:G193)</f>
        <v>0</v>
      </c>
      <c r="H111" s="58"/>
    </row>
    <row r="112" spans="1:29" ht="13.5" outlineLevel="1" x14ac:dyDescent="0.2">
      <c r="A112" s="66">
        <v>50</v>
      </c>
      <c r="B112" s="67" t="s">
        <v>99</v>
      </c>
      <c r="C112" s="68" t="s">
        <v>100</v>
      </c>
      <c r="D112" s="69" t="s">
        <v>37</v>
      </c>
      <c r="E112" s="70">
        <v>1</v>
      </c>
      <c r="F112" s="71"/>
      <c r="G112" s="72">
        <f>ROUND(E112*F112,2)</f>
        <v>0</v>
      </c>
      <c r="H112" s="60" t="s">
        <v>38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</row>
    <row r="113" spans="1:29" ht="13.5" outlineLevel="1" x14ac:dyDescent="0.2">
      <c r="A113" s="73"/>
      <c r="B113" s="74"/>
      <c r="C113" s="75"/>
      <c r="D113" s="75"/>
      <c r="E113" s="75"/>
      <c r="F113" s="75"/>
      <c r="G113" s="75"/>
      <c r="H113" s="76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</row>
    <row r="114" spans="1:29" ht="13.5" outlineLevel="1" x14ac:dyDescent="0.2">
      <c r="A114" s="66">
        <v>51</v>
      </c>
      <c r="B114" s="67" t="s">
        <v>101</v>
      </c>
      <c r="C114" s="68" t="s">
        <v>102</v>
      </c>
      <c r="D114" s="69" t="s">
        <v>37</v>
      </c>
      <c r="E114" s="70">
        <v>13</v>
      </c>
      <c r="F114" s="71"/>
      <c r="G114" s="72">
        <f>ROUND(E114*F114,2)</f>
        <v>0</v>
      </c>
      <c r="H114" s="60" t="s">
        <v>38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</row>
    <row r="115" spans="1:29" ht="13.5" outlineLevel="1" x14ac:dyDescent="0.2">
      <c r="A115" s="73"/>
      <c r="B115" s="74"/>
      <c r="C115" s="75"/>
      <c r="D115" s="75"/>
      <c r="E115" s="75"/>
      <c r="F115" s="75"/>
      <c r="G115" s="75"/>
      <c r="H115" s="76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</row>
    <row r="116" spans="1:29" ht="13.5" outlineLevel="1" x14ac:dyDescent="0.2">
      <c r="A116" s="66">
        <v>52</v>
      </c>
      <c r="B116" s="67" t="s">
        <v>103</v>
      </c>
      <c r="C116" s="68" t="s">
        <v>104</v>
      </c>
      <c r="D116" s="69" t="s">
        <v>37</v>
      </c>
      <c r="E116" s="70">
        <v>4</v>
      </c>
      <c r="F116" s="71"/>
      <c r="G116" s="72">
        <f>ROUND(E116*F116,2)</f>
        <v>0</v>
      </c>
      <c r="H116" s="60" t="s">
        <v>38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</row>
    <row r="117" spans="1:29" ht="13.5" outlineLevel="1" x14ac:dyDescent="0.2">
      <c r="A117" s="73"/>
      <c r="B117" s="74"/>
      <c r="C117" s="75"/>
      <c r="D117" s="75"/>
      <c r="E117" s="75"/>
      <c r="F117" s="75"/>
      <c r="G117" s="75"/>
      <c r="H117" s="76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</row>
    <row r="118" spans="1:29" ht="13.5" outlineLevel="1" x14ac:dyDescent="0.2">
      <c r="A118" s="66">
        <v>53</v>
      </c>
      <c r="B118" s="67" t="s">
        <v>105</v>
      </c>
      <c r="C118" s="68" t="s">
        <v>106</v>
      </c>
      <c r="D118" s="69" t="s">
        <v>37</v>
      </c>
      <c r="E118" s="70">
        <v>1</v>
      </c>
      <c r="F118" s="71"/>
      <c r="G118" s="72">
        <f>ROUND(E118*F118,2)</f>
        <v>0</v>
      </c>
      <c r="H118" s="60" t="s">
        <v>38</v>
      </c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ht="13.5" outlineLevel="1" x14ac:dyDescent="0.2">
      <c r="A119" s="73"/>
      <c r="B119" s="74"/>
      <c r="C119" s="75"/>
      <c r="D119" s="75"/>
      <c r="E119" s="75"/>
      <c r="F119" s="75"/>
      <c r="G119" s="75"/>
      <c r="H119" s="76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3.5" outlineLevel="1" x14ac:dyDescent="0.2">
      <c r="A120" s="66">
        <v>54</v>
      </c>
      <c r="B120" s="67" t="s">
        <v>107</v>
      </c>
      <c r="C120" s="68" t="s">
        <v>108</v>
      </c>
      <c r="D120" s="69" t="s">
        <v>37</v>
      </c>
      <c r="E120" s="70">
        <v>1</v>
      </c>
      <c r="F120" s="71"/>
      <c r="G120" s="72">
        <f>ROUND(E120*F120,2)</f>
        <v>0</v>
      </c>
      <c r="H120" s="60" t="s">
        <v>38</v>
      </c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</row>
    <row r="121" spans="1:29" ht="13.5" outlineLevel="1" x14ac:dyDescent="0.2">
      <c r="A121" s="73"/>
      <c r="B121" s="74"/>
      <c r="C121" s="75"/>
      <c r="D121" s="75"/>
      <c r="E121" s="75"/>
      <c r="F121" s="75"/>
      <c r="G121" s="75"/>
      <c r="H121" s="76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</row>
    <row r="122" spans="1:29" ht="13.5" outlineLevel="1" x14ac:dyDescent="0.2">
      <c r="A122" s="66">
        <v>55</v>
      </c>
      <c r="B122" s="67" t="s">
        <v>109</v>
      </c>
      <c r="C122" s="68" t="s">
        <v>110</v>
      </c>
      <c r="D122" s="69" t="s">
        <v>37</v>
      </c>
      <c r="E122" s="70">
        <v>4</v>
      </c>
      <c r="F122" s="71"/>
      <c r="G122" s="72">
        <f>ROUND(E122*F122,2)</f>
        <v>0</v>
      </c>
      <c r="H122" s="60" t="s">
        <v>38</v>
      </c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</row>
    <row r="123" spans="1:29" ht="13.5" outlineLevel="1" x14ac:dyDescent="0.2">
      <c r="A123" s="73"/>
      <c r="B123" s="74"/>
      <c r="C123" s="75"/>
      <c r="D123" s="75"/>
      <c r="E123" s="75"/>
      <c r="F123" s="75"/>
      <c r="G123" s="75"/>
      <c r="H123" s="76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ht="13.5" outlineLevel="1" x14ac:dyDescent="0.2">
      <c r="A124" s="66">
        <v>56</v>
      </c>
      <c r="B124" s="67" t="s">
        <v>111</v>
      </c>
      <c r="C124" s="68" t="s">
        <v>229</v>
      </c>
      <c r="D124" s="69" t="s">
        <v>37</v>
      </c>
      <c r="E124" s="70">
        <v>15</v>
      </c>
      <c r="F124" s="71"/>
      <c r="G124" s="72">
        <f>ROUND(E124*F124,2)</f>
        <v>0</v>
      </c>
      <c r="H124" s="60" t="s">
        <v>38</v>
      </c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3.5" outlineLevel="1" x14ac:dyDescent="0.2">
      <c r="A125" s="73"/>
      <c r="B125" s="74"/>
      <c r="C125" s="75"/>
      <c r="D125" s="75"/>
      <c r="E125" s="75"/>
      <c r="F125" s="75"/>
      <c r="G125" s="75"/>
      <c r="H125" s="76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</row>
    <row r="126" spans="1:29" ht="13.5" outlineLevel="1" x14ac:dyDescent="0.2">
      <c r="A126" s="66">
        <v>57</v>
      </c>
      <c r="B126" s="67" t="s">
        <v>112</v>
      </c>
      <c r="C126" s="68" t="s">
        <v>113</v>
      </c>
      <c r="D126" s="69" t="s">
        <v>37</v>
      </c>
      <c r="E126" s="70">
        <v>4</v>
      </c>
      <c r="F126" s="71"/>
      <c r="G126" s="72">
        <f>ROUND(E126*F126,2)</f>
        <v>0</v>
      </c>
      <c r="H126" s="60" t="s">
        <v>38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</row>
    <row r="127" spans="1:29" ht="13.5" outlineLevel="1" x14ac:dyDescent="0.2">
      <c r="A127" s="73"/>
      <c r="B127" s="74"/>
      <c r="C127" s="75"/>
      <c r="D127" s="75"/>
      <c r="E127" s="75"/>
      <c r="F127" s="75"/>
      <c r="G127" s="75"/>
      <c r="H127" s="76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</row>
    <row r="128" spans="1:29" ht="13.5" outlineLevel="1" x14ac:dyDescent="0.2">
      <c r="A128" s="66">
        <v>58</v>
      </c>
      <c r="B128" s="67" t="s">
        <v>114</v>
      </c>
      <c r="C128" s="68" t="s">
        <v>230</v>
      </c>
      <c r="D128" s="69" t="s">
        <v>37</v>
      </c>
      <c r="E128" s="70">
        <v>2</v>
      </c>
      <c r="F128" s="71"/>
      <c r="G128" s="72">
        <f>ROUND(E128*F128,2)</f>
        <v>0</v>
      </c>
      <c r="H128" s="60" t="s">
        <v>38</v>
      </c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29" ht="13.5" outlineLevel="1" x14ac:dyDescent="0.2">
      <c r="A129" s="73"/>
      <c r="B129" s="74"/>
      <c r="C129" s="75"/>
      <c r="D129" s="75"/>
      <c r="E129" s="75"/>
      <c r="F129" s="75"/>
      <c r="G129" s="75"/>
      <c r="H129" s="76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29" ht="13.5" outlineLevel="1" x14ac:dyDescent="0.2">
      <c r="A130" s="66">
        <v>59</v>
      </c>
      <c r="B130" s="67" t="s">
        <v>115</v>
      </c>
      <c r="C130" s="68" t="s">
        <v>116</v>
      </c>
      <c r="D130" s="69" t="s">
        <v>37</v>
      </c>
      <c r="E130" s="70">
        <v>2</v>
      </c>
      <c r="F130" s="71"/>
      <c r="G130" s="72">
        <f>ROUND(E130*F130,2)</f>
        <v>0</v>
      </c>
      <c r="H130" s="60" t="s">
        <v>38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</row>
    <row r="131" spans="1:29" ht="13.5" outlineLevel="1" x14ac:dyDescent="0.2">
      <c r="A131" s="73"/>
      <c r="B131" s="74"/>
      <c r="C131" s="75"/>
      <c r="D131" s="75"/>
      <c r="E131" s="75"/>
      <c r="F131" s="75"/>
      <c r="G131" s="75"/>
      <c r="H131" s="76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</row>
    <row r="132" spans="1:29" ht="13.5" outlineLevel="1" x14ac:dyDescent="0.2">
      <c r="A132" s="66">
        <v>60</v>
      </c>
      <c r="B132" s="67" t="s">
        <v>117</v>
      </c>
      <c r="C132" s="68" t="s">
        <v>231</v>
      </c>
      <c r="D132" s="69" t="s">
        <v>37</v>
      </c>
      <c r="E132" s="70">
        <v>2</v>
      </c>
      <c r="F132" s="71"/>
      <c r="G132" s="72">
        <f>ROUND(E132*F132,2)</f>
        <v>0</v>
      </c>
      <c r="H132" s="60" t="s">
        <v>38</v>
      </c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</row>
    <row r="133" spans="1:29" ht="13.5" outlineLevel="1" x14ac:dyDescent="0.2">
      <c r="A133" s="73"/>
      <c r="B133" s="74"/>
      <c r="C133" s="75"/>
      <c r="D133" s="75"/>
      <c r="E133" s="75"/>
      <c r="F133" s="75"/>
      <c r="G133" s="75"/>
      <c r="H133" s="76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</row>
    <row r="134" spans="1:29" ht="13.5" outlineLevel="1" x14ac:dyDescent="0.2">
      <c r="A134" s="66">
        <v>61</v>
      </c>
      <c r="B134" s="67" t="s">
        <v>118</v>
      </c>
      <c r="C134" s="68" t="s">
        <v>119</v>
      </c>
      <c r="D134" s="69" t="s">
        <v>37</v>
      </c>
      <c r="E134" s="70">
        <v>2</v>
      </c>
      <c r="F134" s="71"/>
      <c r="G134" s="72">
        <f>ROUND(E134*F134,2)</f>
        <v>0</v>
      </c>
      <c r="H134" s="60" t="s">
        <v>38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</row>
    <row r="135" spans="1:29" ht="13.5" outlineLevel="1" x14ac:dyDescent="0.2">
      <c r="A135" s="73"/>
      <c r="B135" s="74"/>
      <c r="C135" s="75"/>
      <c r="D135" s="75"/>
      <c r="E135" s="75"/>
      <c r="F135" s="75"/>
      <c r="G135" s="75"/>
      <c r="H135" s="76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</row>
    <row r="136" spans="1:29" ht="13.5" outlineLevel="1" x14ac:dyDescent="0.2">
      <c r="A136" s="66">
        <v>62</v>
      </c>
      <c r="B136" s="67" t="s">
        <v>120</v>
      </c>
      <c r="C136" s="68" t="s">
        <v>121</v>
      </c>
      <c r="D136" s="69" t="s">
        <v>37</v>
      </c>
      <c r="E136" s="70">
        <v>1</v>
      </c>
      <c r="F136" s="71"/>
      <c r="G136" s="72">
        <f>ROUND(E136*F136,2)</f>
        <v>0</v>
      </c>
      <c r="H136" s="60" t="s">
        <v>38</v>
      </c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</row>
    <row r="137" spans="1:29" ht="13.5" outlineLevel="1" x14ac:dyDescent="0.2">
      <c r="A137" s="73"/>
      <c r="B137" s="74"/>
      <c r="C137" s="75"/>
      <c r="D137" s="75"/>
      <c r="E137" s="75"/>
      <c r="F137" s="75"/>
      <c r="G137" s="75"/>
      <c r="H137" s="76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</row>
    <row r="138" spans="1:29" ht="13.5" outlineLevel="1" x14ac:dyDescent="0.2">
      <c r="A138" s="66">
        <v>63</v>
      </c>
      <c r="B138" s="67" t="s">
        <v>122</v>
      </c>
      <c r="C138" s="68" t="s">
        <v>241</v>
      </c>
      <c r="D138" s="69" t="s">
        <v>37</v>
      </c>
      <c r="E138" s="70">
        <v>9</v>
      </c>
      <c r="F138" s="71"/>
      <c r="G138" s="72">
        <f>ROUND(E138*F138,2)</f>
        <v>0</v>
      </c>
      <c r="H138" s="60" t="s">
        <v>38</v>
      </c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</row>
    <row r="139" spans="1:29" ht="13.5" outlineLevel="1" x14ac:dyDescent="0.2">
      <c r="A139" s="73"/>
      <c r="B139" s="74"/>
      <c r="C139" s="75"/>
      <c r="D139" s="75"/>
      <c r="E139" s="75"/>
      <c r="F139" s="75"/>
      <c r="G139" s="75"/>
      <c r="H139" s="76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</row>
    <row r="140" spans="1:29" ht="13.5" outlineLevel="1" x14ac:dyDescent="0.2">
      <c r="A140" s="66">
        <v>64</v>
      </c>
      <c r="B140" s="67" t="s">
        <v>123</v>
      </c>
      <c r="C140" s="68" t="s">
        <v>124</v>
      </c>
      <c r="D140" s="69" t="s">
        <v>37</v>
      </c>
      <c r="E140" s="70">
        <v>1</v>
      </c>
      <c r="F140" s="71"/>
      <c r="G140" s="72">
        <f>ROUND(E140*F140,2)</f>
        <v>0</v>
      </c>
      <c r="H140" s="60" t="s">
        <v>38</v>
      </c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</row>
    <row r="141" spans="1:29" ht="13.5" outlineLevel="1" x14ac:dyDescent="0.2">
      <c r="A141" s="73"/>
      <c r="B141" s="74"/>
      <c r="C141" s="75"/>
      <c r="D141" s="75"/>
      <c r="E141" s="75"/>
      <c r="F141" s="75"/>
      <c r="G141" s="75"/>
      <c r="H141" s="76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</row>
    <row r="142" spans="1:29" ht="13.5" outlineLevel="1" x14ac:dyDescent="0.2">
      <c r="A142" s="66">
        <v>65</v>
      </c>
      <c r="B142" s="67" t="s">
        <v>125</v>
      </c>
      <c r="C142" s="68" t="s">
        <v>126</v>
      </c>
      <c r="D142" s="69" t="s">
        <v>37</v>
      </c>
      <c r="E142" s="70">
        <v>2</v>
      </c>
      <c r="F142" s="71"/>
      <c r="G142" s="72">
        <f>ROUND(E142*F142,2)</f>
        <v>0</v>
      </c>
      <c r="H142" s="60" t="s">
        <v>38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</row>
    <row r="143" spans="1:29" ht="13.5" outlineLevel="1" x14ac:dyDescent="0.2">
      <c r="A143" s="73"/>
      <c r="B143" s="74"/>
      <c r="C143" s="75"/>
      <c r="D143" s="75"/>
      <c r="E143" s="75"/>
      <c r="F143" s="75"/>
      <c r="G143" s="75"/>
      <c r="H143" s="76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</row>
    <row r="144" spans="1:29" ht="13.5" outlineLevel="1" x14ac:dyDescent="0.2">
      <c r="A144" s="66">
        <v>66</v>
      </c>
      <c r="B144" s="67" t="s">
        <v>127</v>
      </c>
      <c r="C144" s="68" t="s">
        <v>128</v>
      </c>
      <c r="D144" s="69" t="s">
        <v>37</v>
      </c>
      <c r="E144" s="70">
        <v>2</v>
      </c>
      <c r="F144" s="71"/>
      <c r="G144" s="72">
        <f>ROUND(E144*F144,2)</f>
        <v>0</v>
      </c>
      <c r="H144" s="60" t="s">
        <v>38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</row>
    <row r="145" spans="1:29" ht="13.5" outlineLevel="1" x14ac:dyDescent="0.2">
      <c r="A145" s="73"/>
      <c r="B145" s="74"/>
      <c r="C145" s="75"/>
      <c r="D145" s="75"/>
      <c r="E145" s="75"/>
      <c r="F145" s="75"/>
      <c r="G145" s="75"/>
      <c r="H145" s="76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</row>
    <row r="146" spans="1:29" ht="13.5" outlineLevel="1" x14ac:dyDescent="0.2">
      <c r="A146" s="66">
        <v>67</v>
      </c>
      <c r="B146" s="67" t="s">
        <v>129</v>
      </c>
      <c r="C146" s="68" t="s">
        <v>130</v>
      </c>
      <c r="D146" s="69" t="s">
        <v>63</v>
      </c>
      <c r="E146" s="70">
        <v>1180</v>
      </c>
      <c r="F146" s="71"/>
      <c r="G146" s="72">
        <f>ROUND(E146*F146,2)</f>
        <v>0</v>
      </c>
      <c r="H146" s="60" t="s">
        <v>240</v>
      </c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</row>
    <row r="147" spans="1:29" ht="13.5" outlineLevel="1" x14ac:dyDescent="0.2">
      <c r="A147" s="73"/>
      <c r="B147" s="74"/>
      <c r="C147" s="75"/>
      <c r="D147" s="75"/>
      <c r="E147" s="75"/>
      <c r="F147" s="75"/>
      <c r="G147" s="75"/>
      <c r="H147" s="76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</row>
    <row r="148" spans="1:29" ht="13.5" outlineLevel="1" x14ac:dyDescent="0.2">
      <c r="A148" s="66">
        <v>68</v>
      </c>
      <c r="B148" s="67" t="s">
        <v>131</v>
      </c>
      <c r="C148" s="68" t="s">
        <v>132</v>
      </c>
      <c r="D148" s="69" t="s">
        <v>63</v>
      </c>
      <c r="E148" s="70">
        <v>280</v>
      </c>
      <c r="F148" s="71"/>
      <c r="G148" s="72">
        <f>ROUND(E148*F148,2)</f>
        <v>0</v>
      </c>
      <c r="H148" s="60" t="s">
        <v>240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</row>
    <row r="149" spans="1:29" ht="13.5" outlineLevel="1" x14ac:dyDescent="0.2">
      <c r="A149" s="73"/>
      <c r="B149" s="74"/>
      <c r="C149" s="75"/>
      <c r="D149" s="75"/>
      <c r="E149" s="75"/>
      <c r="F149" s="75"/>
      <c r="G149" s="75"/>
      <c r="H149" s="76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</row>
    <row r="150" spans="1:29" ht="13.5" outlineLevel="1" x14ac:dyDescent="0.2">
      <c r="A150" s="66">
        <v>69</v>
      </c>
      <c r="B150" s="67" t="s">
        <v>133</v>
      </c>
      <c r="C150" s="68" t="s">
        <v>134</v>
      </c>
      <c r="D150" s="69" t="s">
        <v>63</v>
      </c>
      <c r="E150" s="70">
        <v>60</v>
      </c>
      <c r="F150" s="71"/>
      <c r="G150" s="72">
        <f>ROUND(E150*F150,2)</f>
        <v>0</v>
      </c>
      <c r="H150" s="60" t="s">
        <v>240</v>
      </c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</row>
    <row r="151" spans="1:29" ht="13.5" outlineLevel="1" x14ac:dyDescent="0.2">
      <c r="A151" s="73"/>
      <c r="B151" s="74"/>
      <c r="C151" s="75"/>
      <c r="D151" s="75"/>
      <c r="E151" s="75"/>
      <c r="F151" s="75"/>
      <c r="G151" s="75"/>
      <c r="H151" s="76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</row>
    <row r="152" spans="1:29" ht="13.5" outlineLevel="1" x14ac:dyDescent="0.2">
      <c r="A152" s="66">
        <v>70</v>
      </c>
      <c r="B152" s="67" t="s">
        <v>135</v>
      </c>
      <c r="C152" s="68" t="s">
        <v>136</v>
      </c>
      <c r="D152" s="69" t="s">
        <v>63</v>
      </c>
      <c r="E152" s="70">
        <v>250</v>
      </c>
      <c r="F152" s="71"/>
      <c r="G152" s="72">
        <f>ROUND(E152*F152,2)</f>
        <v>0</v>
      </c>
      <c r="H152" s="60" t="s">
        <v>240</v>
      </c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</row>
    <row r="153" spans="1:29" ht="13.5" outlineLevel="1" x14ac:dyDescent="0.2">
      <c r="A153" s="73"/>
      <c r="B153" s="74"/>
      <c r="C153" s="75"/>
      <c r="D153" s="75"/>
      <c r="E153" s="75"/>
      <c r="F153" s="75"/>
      <c r="G153" s="75"/>
      <c r="H153" s="76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</row>
    <row r="154" spans="1:29" ht="13.5" outlineLevel="1" x14ac:dyDescent="0.2">
      <c r="A154" s="66">
        <v>71</v>
      </c>
      <c r="B154" s="67"/>
      <c r="C154" s="68" t="s">
        <v>232</v>
      </c>
      <c r="D154" s="69" t="s">
        <v>63</v>
      </c>
      <c r="E154" s="70">
        <v>10</v>
      </c>
      <c r="F154" s="71"/>
      <c r="G154" s="72">
        <f>ROUND(E154*F154,2)</f>
        <v>0</v>
      </c>
      <c r="H154" s="60" t="s">
        <v>240</v>
      </c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</row>
    <row r="155" spans="1:29" ht="13.5" outlineLevel="1" x14ac:dyDescent="0.2">
      <c r="A155" s="73"/>
      <c r="B155" s="74"/>
      <c r="C155" s="75"/>
      <c r="D155" s="75"/>
      <c r="E155" s="75"/>
      <c r="F155" s="75"/>
      <c r="G155" s="75"/>
      <c r="H155" s="76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</row>
    <row r="156" spans="1:29" ht="13.5" outlineLevel="1" x14ac:dyDescent="0.2">
      <c r="A156" s="66">
        <v>72</v>
      </c>
      <c r="B156" s="67" t="s">
        <v>137</v>
      </c>
      <c r="C156" s="68" t="s">
        <v>138</v>
      </c>
      <c r="D156" s="69" t="s">
        <v>63</v>
      </c>
      <c r="E156" s="70">
        <v>75</v>
      </c>
      <c r="F156" s="71"/>
      <c r="G156" s="72">
        <f>ROUND(E156*F156,2)</f>
        <v>0</v>
      </c>
      <c r="H156" s="60" t="s">
        <v>240</v>
      </c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</row>
    <row r="157" spans="1:29" ht="13.5" outlineLevel="1" x14ac:dyDescent="0.2">
      <c r="A157" s="73"/>
      <c r="B157" s="74"/>
      <c r="C157" s="75"/>
      <c r="D157" s="75"/>
      <c r="E157" s="75"/>
      <c r="F157" s="75"/>
      <c r="G157" s="75"/>
      <c r="H157" s="76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ht="13.5" outlineLevel="1" x14ac:dyDescent="0.2">
      <c r="A158" s="66">
        <v>73</v>
      </c>
      <c r="B158" s="67" t="s">
        <v>139</v>
      </c>
      <c r="C158" s="68" t="s">
        <v>140</v>
      </c>
      <c r="D158" s="69" t="s">
        <v>63</v>
      </c>
      <c r="E158" s="70">
        <v>40</v>
      </c>
      <c r="F158" s="71"/>
      <c r="G158" s="72">
        <f>ROUND(E158*F158,2)</f>
        <v>0</v>
      </c>
      <c r="H158" s="60" t="s">
        <v>38</v>
      </c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</row>
    <row r="159" spans="1:29" ht="13.5" outlineLevel="1" x14ac:dyDescent="0.2">
      <c r="A159" s="73"/>
      <c r="B159" s="74"/>
      <c r="C159" s="75"/>
      <c r="D159" s="75"/>
      <c r="E159" s="75"/>
      <c r="F159" s="75"/>
      <c r="G159" s="75"/>
      <c r="H159" s="76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</row>
    <row r="160" spans="1:29" ht="13.5" outlineLevel="1" x14ac:dyDescent="0.2">
      <c r="A160" s="66">
        <v>74</v>
      </c>
      <c r="B160" s="67" t="s">
        <v>141</v>
      </c>
      <c r="C160" s="68" t="s">
        <v>142</v>
      </c>
      <c r="D160" s="69" t="s">
        <v>63</v>
      </c>
      <c r="E160" s="70">
        <v>30</v>
      </c>
      <c r="F160" s="71"/>
      <c r="G160" s="72">
        <f>ROUND(E160*F160,2)</f>
        <v>0</v>
      </c>
      <c r="H160" s="60" t="s">
        <v>240</v>
      </c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</row>
    <row r="161" spans="1:29" ht="13.5" outlineLevel="1" x14ac:dyDescent="0.2">
      <c r="A161" s="73"/>
      <c r="B161" s="74"/>
      <c r="C161" s="75"/>
      <c r="D161" s="75"/>
      <c r="E161" s="75"/>
      <c r="F161" s="75"/>
      <c r="G161" s="75"/>
      <c r="H161" s="76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</row>
    <row r="162" spans="1:29" ht="13.5" outlineLevel="1" x14ac:dyDescent="0.2">
      <c r="A162" s="66">
        <v>75</v>
      </c>
      <c r="B162" s="67" t="s">
        <v>143</v>
      </c>
      <c r="C162" s="68" t="s">
        <v>233</v>
      </c>
      <c r="D162" s="69" t="s">
        <v>63</v>
      </c>
      <c r="E162" s="70">
        <v>20</v>
      </c>
      <c r="F162" s="71"/>
      <c r="G162" s="72">
        <f>ROUND(E162*F162,2)</f>
        <v>0</v>
      </c>
      <c r="H162" s="60" t="s">
        <v>240</v>
      </c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</row>
    <row r="163" spans="1:29" ht="13.5" outlineLevel="1" x14ac:dyDescent="0.2">
      <c r="A163" s="73"/>
      <c r="B163" s="74"/>
      <c r="C163" s="75"/>
      <c r="D163" s="75"/>
      <c r="E163" s="75"/>
      <c r="F163" s="75"/>
      <c r="G163" s="75"/>
      <c r="H163" s="76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</row>
    <row r="164" spans="1:29" ht="13.5" outlineLevel="1" x14ac:dyDescent="0.2">
      <c r="A164" s="66">
        <v>76</v>
      </c>
      <c r="B164" s="67"/>
      <c r="C164" s="68" t="s">
        <v>234</v>
      </c>
      <c r="D164" s="69" t="s">
        <v>63</v>
      </c>
      <c r="E164" s="70">
        <v>5</v>
      </c>
      <c r="F164" s="71"/>
      <c r="G164" s="72">
        <f>ROUND(E164*F164,2)</f>
        <v>0</v>
      </c>
      <c r="H164" s="60" t="s">
        <v>240</v>
      </c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</row>
    <row r="165" spans="1:29" ht="13.5" outlineLevel="1" x14ac:dyDescent="0.2">
      <c r="A165" s="73"/>
      <c r="B165" s="74"/>
      <c r="C165" s="75"/>
      <c r="D165" s="75"/>
      <c r="E165" s="75"/>
      <c r="F165" s="75"/>
      <c r="G165" s="75"/>
      <c r="H165" s="76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</row>
    <row r="166" spans="1:29" ht="13.5" outlineLevel="1" x14ac:dyDescent="0.2">
      <c r="A166" s="66">
        <v>77</v>
      </c>
      <c r="B166" s="67" t="s">
        <v>144</v>
      </c>
      <c r="C166" s="68" t="s">
        <v>145</v>
      </c>
      <c r="D166" s="69" t="s">
        <v>63</v>
      </c>
      <c r="E166" s="70">
        <v>20</v>
      </c>
      <c r="F166" s="71"/>
      <c r="G166" s="72">
        <f>ROUND(E166*F166,2)</f>
        <v>0</v>
      </c>
      <c r="H166" s="60" t="s">
        <v>38</v>
      </c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</row>
    <row r="167" spans="1:29" ht="13.5" outlineLevel="1" x14ac:dyDescent="0.2">
      <c r="A167" s="73"/>
      <c r="B167" s="74"/>
      <c r="C167" s="75"/>
      <c r="D167" s="75"/>
      <c r="E167" s="75"/>
      <c r="F167" s="75"/>
      <c r="G167" s="75"/>
      <c r="H167" s="76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</row>
    <row r="168" spans="1:29" ht="13.5" outlineLevel="1" x14ac:dyDescent="0.2">
      <c r="A168" s="66">
        <v>78</v>
      </c>
      <c r="B168" s="67" t="s">
        <v>146</v>
      </c>
      <c r="C168" s="68" t="s">
        <v>147</v>
      </c>
      <c r="D168" s="69" t="s">
        <v>63</v>
      </c>
      <c r="E168" s="70">
        <v>15</v>
      </c>
      <c r="F168" s="71"/>
      <c r="G168" s="72">
        <f>ROUND(E168*F168,2)</f>
        <v>0</v>
      </c>
      <c r="H168" s="60" t="s">
        <v>38</v>
      </c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</row>
    <row r="169" spans="1:29" ht="13.5" outlineLevel="1" x14ac:dyDescent="0.2">
      <c r="A169" s="73"/>
      <c r="B169" s="74"/>
      <c r="C169" s="75"/>
      <c r="D169" s="75"/>
      <c r="E169" s="75"/>
      <c r="F169" s="75"/>
      <c r="G169" s="75"/>
      <c r="H169" s="76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</row>
    <row r="170" spans="1:29" ht="13.5" outlineLevel="1" x14ac:dyDescent="0.2">
      <c r="A170" s="66">
        <v>79</v>
      </c>
      <c r="B170" s="67" t="s">
        <v>148</v>
      </c>
      <c r="C170" s="68" t="s">
        <v>149</v>
      </c>
      <c r="D170" s="69" t="s">
        <v>37</v>
      </c>
      <c r="E170" s="70">
        <v>19</v>
      </c>
      <c r="F170" s="71"/>
      <c r="G170" s="72">
        <f>ROUND(E170*F170,2)</f>
        <v>0</v>
      </c>
      <c r="H170" s="60" t="s">
        <v>240</v>
      </c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</row>
    <row r="171" spans="1:29" ht="13.5" outlineLevel="1" x14ac:dyDescent="0.2">
      <c r="A171" s="73"/>
      <c r="B171" s="74"/>
      <c r="C171" s="75"/>
      <c r="D171" s="75"/>
      <c r="E171" s="75"/>
      <c r="F171" s="75"/>
      <c r="G171" s="75"/>
      <c r="H171" s="76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</row>
    <row r="172" spans="1:29" ht="13.5" outlineLevel="1" x14ac:dyDescent="0.2">
      <c r="A172" s="66">
        <v>80</v>
      </c>
      <c r="B172" s="67" t="s">
        <v>150</v>
      </c>
      <c r="C172" s="68" t="s">
        <v>151</v>
      </c>
      <c r="D172" s="69" t="s">
        <v>37</v>
      </c>
      <c r="E172" s="70">
        <v>6</v>
      </c>
      <c r="F172" s="71"/>
      <c r="G172" s="72">
        <f>ROUND(E172*F172,2)</f>
        <v>0</v>
      </c>
      <c r="H172" s="60" t="s">
        <v>240</v>
      </c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</row>
    <row r="173" spans="1:29" ht="13.5" outlineLevel="1" x14ac:dyDescent="0.2">
      <c r="A173" s="73"/>
      <c r="B173" s="74"/>
      <c r="C173" s="75"/>
      <c r="D173" s="75"/>
      <c r="E173" s="75"/>
      <c r="F173" s="75"/>
      <c r="G173" s="75"/>
      <c r="H173" s="76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</row>
    <row r="174" spans="1:29" ht="13.5" outlineLevel="1" x14ac:dyDescent="0.2">
      <c r="A174" s="66">
        <v>81</v>
      </c>
      <c r="B174" s="67" t="s">
        <v>152</v>
      </c>
      <c r="C174" s="68" t="s">
        <v>153</v>
      </c>
      <c r="D174" s="69" t="s">
        <v>37</v>
      </c>
      <c r="E174" s="70">
        <v>60</v>
      </c>
      <c r="F174" s="71"/>
      <c r="G174" s="72">
        <f>ROUND(E174*F174,2)</f>
        <v>0</v>
      </c>
      <c r="H174" s="60" t="s">
        <v>240</v>
      </c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</row>
    <row r="175" spans="1:29" ht="13.5" outlineLevel="1" x14ac:dyDescent="0.2">
      <c r="A175" s="73"/>
      <c r="B175" s="74"/>
      <c r="C175" s="75"/>
      <c r="D175" s="75"/>
      <c r="E175" s="75"/>
      <c r="F175" s="75"/>
      <c r="G175" s="75"/>
      <c r="H175" s="76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</row>
    <row r="176" spans="1:29" ht="13.5" outlineLevel="1" x14ac:dyDescent="0.2">
      <c r="A176" s="66">
        <v>82</v>
      </c>
      <c r="B176" s="67" t="s">
        <v>154</v>
      </c>
      <c r="C176" s="68" t="s">
        <v>155</v>
      </c>
      <c r="D176" s="69" t="s">
        <v>37</v>
      </c>
      <c r="E176" s="70">
        <v>11</v>
      </c>
      <c r="F176" s="71"/>
      <c r="G176" s="72">
        <f>ROUND(E176*F176,2)</f>
        <v>0</v>
      </c>
      <c r="H176" s="60" t="s">
        <v>38</v>
      </c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</row>
    <row r="177" spans="1:29" ht="13.5" outlineLevel="1" x14ac:dyDescent="0.2">
      <c r="A177" s="73"/>
      <c r="B177" s="74"/>
      <c r="C177" s="75"/>
      <c r="D177" s="75"/>
      <c r="E177" s="75"/>
      <c r="F177" s="75"/>
      <c r="G177" s="75"/>
      <c r="H177" s="76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</row>
    <row r="178" spans="1:29" ht="13.5" outlineLevel="1" x14ac:dyDescent="0.2">
      <c r="A178" s="66">
        <v>83</v>
      </c>
      <c r="B178" s="67" t="s">
        <v>156</v>
      </c>
      <c r="C178" s="68" t="s">
        <v>157</v>
      </c>
      <c r="D178" s="69" t="s">
        <v>37</v>
      </c>
      <c r="E178" s="70">
        <v>7</v>
      </c>
      <c r="F178" s="71"/>
      <c r="G178" s="72">
        <f>ROUND(E178*F178,2)</f>
        <v>0</v>
      </c>
      <c r="H178" s="60" t="s">
        <v>38</v>
      </c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</row>
    <row r="179" spans="1:29" ht="13.5" outlineLevel="1" x14ac:dyDescent="0.2">
      <c r="A179" s="73"/>
      <c r="B179" s="74"/>
      <c r="C179" s="75"/>
      <c r="D179" s="75"/>
      <c r="E179" s="75"/>
      <c r="F179" s="75"/>
      <c r="G179" s="75"/>
      <c r="H179" s="76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</row>
    <row r="180" spans="1:29" ht="13.5" outlineLevel="1" x14ac:dyDescent="0.2">
      <c r="A180" s="66">
        <v>84</v>
      </c>
      <c r="B180" s="67" t="s">
        <v>158</v>
      </c>
      <c r="C180" s="68" t="s">
        <v>159</v>
      </c>
      <c r="D180" s="69" t="s">
        <v>37</v>
      </c>
      <c r="E180" s="70">
        <v>5</v>
      </c>
      <c r="F180" s="71"/>
      <c r="G180" s="72">
        <f>ROUND(E180*F180,2)</f>
        <v>0</v>
      </c>
      <c r="H180" s="60" t="s">
        <v>38</v>
      </c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</row>
    <row r="181" spans="1:29" ht="13.5" outlineLevel="1" x14ac:dyDescent="0.2">
      <c r="A181" s="73"/>
      <c r="B181" s="74"/>
      <c r="C181" s="75"/>
      <c r="D181" s="75"/>
      <c r="E181" s="75"/>
      <c r="F181" s="75"/>
      <c r="G181" s="75"/>
      <c r="H181" s="76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</row>
    <row r="182" spans="1:29" ht="13.5" outlineLevel="1" x14ac:dyDescent="0.2">
      <c r="A182" s="66">
        <v>85</v>
      </c>
      <c r="B182" s="67" t="s">
        <v>160</v>
      </c>
      <c r="C182" s="68" t="s">
        <v>161</v>
      </c>
      <c r="D182" s="69" t="s">
        <v>37</v>
      </c>
      <c r="E182" s="70">
        <v>2</v>
      </c>
      <c r="F182" s="71"/>
      <c r="G182" s="72">
        <f>ROUND(E182*F182,2)</f>
        <v>0</v>
      </c>
      <c r="H182" s="60" t="s">
        <v>240</v>
      </c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</row>
    <row r="183" spans="1:29" ht="13.5" outlineLevel="1" x14ac:dyDescent="0.2">
      <c r="A183" s="73"/>
      <c r="B183" s="74"/>
      <c r="C183" s="75"/>
      <c r="D183" s="75"/>
      <c r="E183" s="75"/>
      <c r="F183" s="75"/>
      <c r="G183" s="75"/>
      <c r="H183" s="76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</row>
    <row r="184" spans="1:29" ht="13.5" outlineLevel="1" x14ac:dyDescent="0.2">
      <c r="A184" s="66">
        <v>86</v>
      </c>
      <c r="B184" s="67" t="s">
        <v>162</v>
      </c>
      <c r="C184" s="68" t="s">
        <v>163</v>
      </c>
      <c r="D184" s="69" t="s">
        <v>37</v>
      </c>
      <c r="E184" s="70">
        <v>2</v>
      </c>
      <c r="F184" s="71"/>
      <c r="G184" s="72">
        <f>ROUND(E184*F184,2)</f>
        <v>0</v>
      </c>
      <c r="H184" s="60" t="s">
        <v>240</v>
      </c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</row>
    <row r="185" spans="1:29" ht="13.5" outlineLevel="1" x14ac:dyDescent="0.2">
      <c r="A185" s="73"/>
      <c r="B185" s="74"/>
      <c r="C185" s="75"/>
      <c r="D185" s="75"/>
      <c r="E185" s="75"/>
      <c r="F185" s="75"/>
      <c r="G185" s="75"/>
      <c r="H185" s="76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</row>
    <row r="186" spans="1:29" ht="13.5" outlineLevel="1" x14ac:dyDescent="0.2">
      <c r="A186" s="66">
        <v>87</v>
      </c>
      <c r="B186" s="67" t="s">
        <v>164</v>
      </c>
      <c r="C186" s="68" t="s">
        <v>165</v>
      </c>
      <c r="D186" s="69" t="s">
        <v>37</v>
      </c>
      <c r="E186" s="70">
        <v>155</v>
      </c>
      <c r="F186" s="71"/>
      <c r="G186" s="72">
        <f>ROUND(E186*F186,2)</f>
        <v>0</v>
      </c>
      <c r="H186" s="60" t="s">
        <v>240</v>
      </c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</row>
    <row r="187" spans="1:29" ht="13.5" outlineLevel="1" x14ac:dyDescent="0.2">
      <c r="A187" s="73"/>
      <c r="B187" s="74"/>
      <c r="C187" s="75"/>
      <c r="D187" s="75"/>
      <c r="E187" s="75"/>
      <c r="F187" s="75"/>
      <c r="G187" s="75"/>
      <c r="H187" s="76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</row>
    <row r="188" spans="1:29" ht="13.5" outlineLevel="1" x14ac:dyDescent="0.2">
      <c r="A188" s="66">
        <v>88</v>
      </c>
      <c r="B188" s="67">
        <v>210100004</v>
      </c>
      <c r="C188" s="68" t="s">
        <v>235</v>
      </c>
      <c r="D188" s="69" t="s">
        <v>37</v>
      </c>
      <c r="E188" s="70">
        <v>10</v>
      </c>
      <c r="F188" s="71"/>
      <c r="G188" s="72">
        <f>ROUND(E188*F188,2)</f>
        <v>0</v>
      </c>
      <c r="H188" s="60" t="s">
        <v>240</v>
      </c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</row>
    <row r="189" spans="1:29" ht="13.5" outlineLevel="1" x14ac:dyDescent="0.2">
      <c r="A189" s="73"/>
      <c r="B189" s="74"/>
      <c r="C189" s="75"/>
      <c r="D189" s="75"/>
      <c r="E189" s="75"/>
      <c r="F189" s="75"/>
      <c r="G189" s="75"/>
      <c r="H189" s="76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</row>
    <row r="190" spans="1:29" ht="13.5" outlineLevel="1" x14ac:dyDescent="0.2">
      <c r="A190" s="66">
        <v>89</v>
      </c>
      <c r="B190" s="67"/>
      <c r="C190" s="68" t="s">
        <v>237</v>
      </c>
      <c r="D190" s="69" t="s">
        <v>168</v>
      </c>
      <c r="E190" s="70">
        <v>21</v>
      </c>
      <c r="F190" s="71"/>
      <c r="G190" s="72">
        <f>ROUND(E190*F190,2)</f>
        <v>0</v>
      </c>
      <c r="H190" s="60" t="s">
        <v>38</v>
      </c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</row>
    <row r="191" spans="1:29" ht="13.5" outlineLevel="1" x14ac:dyDescent="0.2">
      <c r="A191" s="73"/>
      <c r="B191" s="74"/>
      <c r="C191" s="75"/>
      <c r="D191" s="75"/>
      <c r="E191" s="75"/>
      <c r="F191" s="75"/>
      <c r="G191" s="75"/>
      <c r="H191" s="76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</row>
    <row r="192" spans="1:29" ht="13.5" outlineLevel="1" x14ac:dyDescent="0.2">
      <c r="A192" s="66">
        <v>90</v>
      </c>
      <c r="B192" s="67"/>
      <c r="C192" s="68" t="s">
        <v>238</v>
      </c>
      <c r="D192" s="69" t="s">
        <v>37</v>
      </c>
      <c r="E192" s="70">
        <v>1</v>
      </c>
      <c r="F192" s="71"/>
      <c r="G192" s="72">
        <f>ROUND(E192*F192,2)</f>
        <v>0</v>
      </c>
      <c r="H192" s="60" t="s">
        <v>38</v>
      </c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</row>
    <row r="193" spans="1:29" ht="13.5" outlineLevel="1" x14ac:dyDescent="0.2">
      <c r="A193" s="73"/>
      <c r="B193" s="74"/>
      <c r="C193" s="75"/>
      <c r="D193" s="75"/>
      <c r="E193" s="75"/>
      <c r="F193" s="75"/>
      <c r="G193" s="75"/>
      <c r="H193" s="76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</row>
    <row r="194" spans="1:29" ht="13.5" x14ac:dyDescent="0.2">
      <c r="A194" s="61" t="s">
        <v>35</v>
      </c>
      <c r="B194" s="62" t="s">
        <v>20</v>
      </c>
      <c r="C194" s="62" t="s">
        <v>21</v>
      </c>
      <c r="D194" s="62"/>
      <c r="E194" s="63"/>
      <c r="F194" s="62"/>
      <c r="G194" s="97">
        <f>G195+G197+G199</f>
        <v>0</v>
      </c>
      <c r="H194" s="58"/>
    </row>
    <row r="195" spans="1:29" ht="13.5" outlineLevel="1" x14ac:dyDescent="0.2">
      <c r="A195" s="66">
        <v>91</v>
      </c>
      <c r="B195" s="67" t="s">
        <v>166</v>
      </c>
      <c r="C195" s="68" t="s">
        <v>167</v>
      </c>
      <c r="D195" s="69" t="s">
        <v>168</v>
      </c>
      <c r="E195" s="70">
        <v>24</v>
      </c>
      <c r="F195" s="71"/>
      <c r="G195" s="72">
        <f>ROUND(E195*F195,2)</f>
        <v>0</v>
      </c>
      <c r="H195" s="60" t="s">
        <v>38</v>
      </c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</row>
    <row r="196" spans="1:29" ht="13.5" outlineLevel="1" x14ac:dyDescent="0.2">
      <c r="A196" s="73"/>
      <c r="B196" s="74"/>
      <c r="C196" s="75"/>
      <c r="D196" s="75"/>
      <c r="E196" s="75"/>
      <c r="F196" s="75"/>
      <c r="G196" s="75"/>
      <c r="H196" s="76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</row>
    <row r="197" spans="1:29" ht="13.5" outlineLevel="1" x14ac:dyDescent="0.2">
      <c r="A197" s="66">
        <v>92</v>
      </c>
      <c r="B197" s="67" t="s">
        <v>169</v>
      </c>
      <c r="C197" s="68" t="s">
        <v>244</v>
      </c>
      <c r="D197" s="69" t="s">
        <v>170</v>
      </c>
      <c r="E197" s="70">
        <v>16</v>
      </c>
      <c r="F197" s="71"/>
      <c r="G197" s="72">
        <f>ROUND(E197*F197,2)</f>
        <v>0</v>
      </c>
      <c r="H197" s="60" t="s">
        <v>38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</row>
    <row r="198" spans="1:29" ht="13.5" outlineLevel="1" x14ac:dyDescent="0.2">
      <c r="A198" s="73"/>
      <c r="B198" s="74"/>
      <c r="C198" s="75"/>
      <c r="D198" s="75"/>
      <c r="E198" s="75"/>
      <c r="F198" s="75"/>
      <c r="G198" s="75"/>
      <c r="H198" s="76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</row>
    <row r="199" spans="1:29" ht="13.5" outlineLevel="1" x14ac:dyDescent="0.2">
      <c r="A199" s="66">
        <v>93</v>
      </c>
      <c r="B199" s="67" t="s">
        <v>171</v>
      </c>
      <c r="C199" s="68" t="s">
        <v>172</v>
      </c>
      <c r="D199" s="69" t="s">
        <v>168</v>
      </c>
      <c r="E199" s="70">
        <v>5</v>
      </c>
      <c r="F199" s="71"/>
      <c r="G199" s="72">
        <f>ROUND(E199*F199,2)</f>
        <v>0</v>
      </c>
      <c r="H199" s="60" t="s">
        <v>38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</row>
    <row r="200" spans="1:29" ht="13.5" outlineLevel="1" x14ac:dyDescent="0.2">
      <c r="A200" s="73"/>
      <c r="B200" s="74"/>
      <c r="C200" s="75"/>
      <c r="D200" s="75"/>
      <c r="E200" s="75"/>
      <c r="F200" s="75"/>
      <c r="G200" s="75"/>
      <c r="H200" s="76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</row>
    <row r="201" spans="1:29" ht="13.5" x14ac:dyDescent="0.2">
      <c r="A201" s="61" t="s">
        <v>35</v>
      </c>
      <c r="B201" s="62" t="s">
        <v>22</v>
      </c>
      <c r="C201" s="62" t="s">
        <v>23</v>
      </c>
      <c r="D201" s="62"/>
      <c r="E201" s="63"/>
      <c r="F201" s="62"/>
      <c r="G201" s="97">
        <f>G202</f>
        <v>0</v>
      </c>
      <c r="H201" s="58"/>
    </row>
    <row r="202" spans="1:29" ht="13.5" outlineLevel="1" x14ac:dyDescent="0.2">
      <c r="A202" s="66">
        <v>94</v>
      </c>
      <c r="B202" s="67" t="s">
        <v>173</v>
      </c>
      <c r="C202" s="68" t="s">
        <v>174</v>
      </c>
      <c r="D202" s="69" t="s">
        <v>175</v>
      </c>
      <c r="E202" s="70">
        <v>86</v>
      </c>
      <c r="F202" s="71"/>
      <c r="G202" s="72">
        <f>ROUND(E202*F202,2)</f>
        <v>0</v>
      </c>
      <c r="H202" s="60" t="s">
        <v>38</v>
      </c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</row>
    <row r="203" spans="1:29" ht="13.5" outlineLevel="1" x14ac:dyDescent="0.2">
      <c r="A203" s="73"/>
      <c r="B203" s="74"/>
      <c r="C203" s="75"/>
      <c r="D203" s="75"/>
      <c r="E203" s="75"/>
      <c r="F203" s="75"/>
      <c r="G203" s="75"/>
      <c r="H203" s="76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</row>
    <row r="204" spans="1:29" ht="13.5" x14ac:dyDescent="0.2">
      <c r="A204" s="61" t="s">
        <v>35</v>
      </c>
      <c r="B204" s="62" t="s">
        <v>24</v>
      </c>
      <c r="C204" s="62" t="s">
        <v>25</v>
      </c>
      <c r="D204" s="62"/>
      <c r="E204" s="63"/>
      <c r="F204" s="62"/>
      <c r="G204" s="97">
        <f>G205+G207+G209+G211</f>
        <v>0</v>
      </c>
      <c r="H204" s="58"/>
    </row>
    <row r="205" spans="1:29" ht="13.5" outlineLevel="1" x14ac:dyDescent="0.2">
      <c r="A205" s="66">
        <v>95</v>
      </c>
      <c r="B205" s="67" t="s">
        <v>176</v>
      </c>
      <c r="C205" s="68" t="s">
        <v>177</v>
      </c>
      <c r="D205" s="69" t="s">
        <v>168</v>
      </c>
      <c r="E205" s="70">
        <v>16</v>
      </c>
      <c r="F205" s="71"/>
      <c r="G205" s="72">
        <f>ROUND(E205*F205,2)</f>
        <v>0</v>
      </c>
      <c r="H205" s="60" t="s">
        <v>38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</row>
    <row r="206" spans="1:29" ht="13.5" outlineLevel="1" x14ac:dyDescent="0.2">
      <c r="A206" s="73"/>
      <c r="B206" s="74"/>
      <c r="C206" s="75"/>
      <c r="D206" s="75"/>
      <c r="E206" s="75"/>
      <c r="F206" s="75"/>
      <c r="G206" s="75"/>
      <c r="H206" s="76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</row>
    <row r="207" spans="1:29" ht="13.5" outlineLevel="1" x14ac:dyDescent="0.2">
      <c r="A207" s="66">
        <v>96</v>
      </c>
      <c r="B207" s="67" t="s">
        <v>178</v>
      </c>
      <c r="C207" s="68" t="s">
        <v>179</v>
      </c>
      <c r="D207" s="69" t="s">
        <v>170</v>
      </c>
      <c r="E207" s="70">
        <v>8</v>
      </c>
      <c r="F207" s="71"/>
      <c r="G207" s="72">
        <f>ROUND(E207*F207,2)</f>
        <v>0</v>
      </c>
      <c r="H207" s="60" t="s">
        <v>240</v>
      </c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</row>
    <row r="208" spans="1:29" ht="13.5" outlineLevel="1" x14ac:dyDescent="0.2">
      <c r="A208" s="73"/>
      <c r="B208" s="74"/>
      <c r="C208" s="75"/>
      <c r="D208" s="75"/>
      <c r="E208" s="75"/>
      <c r="F208" s="75"/>
      <c r="G208" s="75"/>
      <c r="H208" s="76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</row>
    <row r="209" spans="1:29" ht="13.5" outlineLevel="1" x14ac:dyDescent="0.2">
      <c r="A209" s="66">
        <v>97</v>
      </c>
      <c r="B209" s="67" t="s">
        <v>180</v>
      </c>
      <c r="C209" s="68" t="s">
        <v>181</v>
      </c>
      <c r="D209" s="69" t="s">
        <v>170</v>
      </c>
      <c r="E209" s="70">
        <v>8</v>
      </c>
      <c r="F209" s="71"/>
      <c r="G209" s="72">
        <f>ROUND(E209*F209,2)</f>
        <v>0</v>
      </c>
      <c r="H209" s="60" t="s">
        <v>240</v>
      </c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</row>
    <row r="210" spans="1:29" ht="13.5" outlineLevel="1" x14ac:dyDescent="0.2">
      <c r="A210" s="73"/>
      <c r="B210" s="74"/>
      <c r="C210" s="75"/>
      <c r="D210" s="75"/>
      <c r="E210" s="75"/>
      <c r="F210" s="75"/>
      <c r="G210" s="75"/>
      <c r="H210" s="76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</row>
    <row r="211" spans="1:29" ht="13.5" outlineLevel="1" x14ac:dyDescent="0.2">
      <c r="A211" s="66">
        <v>98</v>
      </c>
      <c r="B211" s="67" t="s">
        <v>182</v>
      </c>
      <c r="C211" s="68" t="s">
        <v>183</v>
      </c>
      <c r="D211" s="69" t="s">
        <v>168</v>
      </c>
      <c r="E211" s="70">
        <v>4</v>
      </c>
      <c r="F211" s="71"/>
      <c r="G211" s="72">
        <f>ROUND(E211*F211,2)</f>
        <v>0</v>
      </c>
      <c r="H211" s="60" t="s">
        <v>38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</row>
    <row r="212" spans="1:29" ht="13.5" outlineLevel="1" x14ac:dyDescent="0.2">
      <c r="A212" s="73"/>
      <c r="B212" s="74"/>
      <c r="C212" s="75"/>
      <c r="D212" s="75"/>
      <c r="E212" s="75"/>
      <c r="F212" s="75"/>
      <c r="G212" s="75"/>
      <c r="H212" s="76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</row>
    <row r="213" spans="1:29" ht="13.5" x14ac:dyDescent="0.2">
      <c r="A213" s="61" t="s">
        <v>35</v>
      </c>
      <c r="B213" s="62" t="s">
        <v>26</v>
      </c>
      <c r="C213" s="62" t="s">
        <v>27</v>
      </c>
      <c r="D213" s="62"/>
      <c r="E213" s="63"/>
      <c r="F213" s="62"/>
      <c r="G213" s="97">
        <f>G214+G216</f>
        <v>0</v>
      </c>
      <c r="H213" s="58"/>
    </row>
    <row r="214" spans="1:29" ht="13.5" outlineLevel="1" x14ac:dyDescent="0.2">
      <c r="A214" s="66">
        <v>99</v>
      </c>
      <c r="B214" s="67" t="s">
        <v>184</v>
      </c>
      <c r="C214" s="68" t="s">
        <v>185</v>
      </c>
      <c r="D214" s="69" t="s">
        <v>168</v>
      </c>
      <c r="E214" s="70">
        <v>4</v>
      </c>
      <c r="F214" s="71"/>
      <c r="G214" s="72">
        <f>ROUND(E214*F214,2)</f>
        <v>0</v>
      </c>
      <c r="H214" s="60" t="s">
        <v>38</v>
      </c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</row>
    <row r="215" spans="1:29" ht="13.5" outlineLevel="1" x14ac:dyDescent="0.2">
      <c r="A215" s="73"/>
      <c r="B215" s="74"/>
      <c r="C215" s="75"/>
      <c r="D215" s="75"/>
      <c r="E215" s="75"/>
      <c r="F215" s="75"/>
      <c r="G215" s="75"/>
      <c r="H215" s="76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</row>
    <row r="216" spans="1:29" ht="13.5" outlineLevel="1" x14ac:dyDescent="0.2">
      <c r="A216" s="66">
        <v>100</v>
      </c>
      <c r="B216" s="67" t="s">
        <v>186</v>
      </c>
      <c r="C216" s="68" t="s">
        <v>187</v>
      </c>
      <c r="D216" s="69" t="s">
        <v>98</v>
      </c>
      <c r="E216" s="70">
        <v>1</v>
      </c>
      <c r="F216" s="71"/>
      <c r="G216" s="72">
        <f>ROUND(E216*F216,2)</f>
        <v>0</v>
      </c>
      <c r="H216" s="60" t="s">
        <v>240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</row>
    <row r="217" spans="1:29" ht="13.5" outlineLevel="1" x14ac:dyDescent="0.2">
      <c r="A217" s="73"/>
      <c r="B217" s="74"/>
      <c r="C217" s="75"/>
      <c r="D217" s="75"/>
      <c r="E217" s="75"/>
      <c r="F217" s="75"/>
      <c r="G217" s="75"/>
      <c r="H217" s="76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</row>
    <row r="218" spans="1:29" ht="13.5" x14ac:dyDescent="0.2">
      <c r="A218" s="61" t="s">
        <v>35</v>
      </c>
      <c r="B218" s="62" t="s">
        <v>28</v>
      </c>
      <c r="C218" s="62" t="s">
        <v>4</v>
      </c>
      <c r="D218" s="62"/>
      <c r="E218" s="63"/>
      <c r="F218" s="62"/>
      <c r="G218" s="97">
        <f>SUM(G219:G238)</f>
        <v>0</v>
      </c>
      <c r="H218" s="58"/>
    </row>
    <row r="219" spans="1:29" ht="13.5" outlineLevel="1" x14ac:dyDescent="0.2">
      <c r="A219" s="66">
        <v>101</v>
      </c>
      <c r="B219" s="67" t="s">
        <v>188</v>
      </c>
      <c r="C219" s="68" t="s">
        <v>189</v>
      </c>
      <c r="D219" s="69" t="s">
        <v>168</v>
      </c>
      <c r="E219" s="70">
        <v>45</v>
      </c>
      <c r="F219" s="71"/>
      <c r="G219" s="72">
        <f>ROUND(E219*F219,2)</f>
        <v>0</v>
      </c>
      <c r="H219" s="60" t="s">
        <v>38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</row>
    <row r="220" spans="1:29" ht="13.5" outlineLevel="1" x14ac:dyDescent="0.2">
      <c r="A220" s="73"/>
      <c r="B220" s="74"/>
      <c r="C220" s="75"/>
      <c r="D220" s="75"/>
      <c r="E220" s="75"/>
      <c r="F220" s="75"/>
      <c r="G220" s="75"/>
      <c r="H220" s="76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</row>
    <row r="221" spans="1:29" ht="13.5" outlineLevel="1" x14ac:dyDescent="0.2">
      <c r="A221" s="66">
        <v>102</v>
      </c>
      <c r="B221" s="67" t="s">
        <v>190</v>
      </c>
      <c r="C221" s="68" t="s">
        <v>191</v>
      </c>
      <c r="D221" s="69" t="s">
        <v>168</v>
      </c>
      <c r="E221" s="70">
        <v>8</v>
      </c>
      <c r="F221" s="71"/>
      <c r="G221" s="72">
        <f>ROUND(E221*F221,2)</f>
        <v>0</v>
      </c>
      <c r="H221" s="60" t="s">
        <v>38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</row>
    <row r="222" spans="1:29" ht="13.5" outlineLevel="1" x14ac:dyDescent="0.2">
      <c r="A222" s="73"/>
      <c r="B222" s="74"/>
      <c r="C222" s="75"/>
      <c r="D222" s="75"/>
      <c r="E222" s="75"/>
      <c r="F222" s="75"/>
      <c r="G222" s="75"/>
      <c r="H222" s="76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</row>
    <row r="223" spans="1:29" ht="13.5" outlineLevel="1" x14ac:dyDescent="0.2">
      <c r="A223" s="66">
        <v>103</v>
      </c>
      <c r="B223" s="67" t="s">
        <v>192</v>
      </c>
      <c r="C223" s="68" t="s">
        <v>193</v>
      </c>
      <c r="D223" s="69" t="s">
        <v>170</v>
      </c>
      <c r="E223" s="70">
        <v>5</v>
      </c>
      <c r="F223" s="71"/>
      <c r="G223" s="72">
        <f>ROUND(E223*F223,2)</f>
        <v>0</v>
      </c>
      <c r="H223" s="60" t="s">
        <v>38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</row>
    <row r="224" spans="1:29" ht="13.5" outlineLevel="1" x14ac:dyDescent="0.2">
      <c r="A224" s="73"/>
      <c r="B224" s="74"/>
      <c r="C224" s="75"/>
      <c r="D224" s="75"/>
      <c r="E224" s="75"/>
      <c r="F224" s="75"/>
      <c r="G224" s="75"/>
      <c r="H224" s="76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</row>
    <row r="225" spans="1:29" ht="13.5" outlineLevel="1" x14ac:dyDescent="0.2">
      <c r="A225" s="66">
        <v>104</v>
      </c>
      <c r="B225" s="67" t="s">
        <v>194</v>
      </c>
      <c r="C225" s="68" t="s">
        <v>195</v>
      </c>
      <c r="D225" s="69" t="s">
        <v>98</v>
      </c>
      <c r="E225" s="70">
        <v>1</v>
      </c>
      <c r="F225" s="71"/>
      <c r="G225" s="72">
        <f>ROUND(E225*F225,2)</f>
        <v>0</v>
      </c>
      <c r="H225" s="60" t="s">
        <v>38</v>
      </c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</row>
    <row r="226" spans="1:29" ht="13.5" outlineLevel="1" x14ac:dyDescent="0.2">
      <c r="A226" s="73"/>
      <c r="B226" s="74"/>
      <c r="C226" s="75"/>
      <c r="D226" s="75"/>
      <c r="E226" s="75"/>
      <c r="F226" s="75"/>
      <c r="G226" s="75"/>
      <c r="H226" s="76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</row>
    <row r="227" spans="1:29" ht="13.5" outlineLevel="1" x14ac:dyDescent="0.2">
      <c r="A227" s="66">
        <v>105</v>
      </c>
      <c r="B227" s="67" t="s">
        <v>194</v>
      </c>
      <c r="C227" s="68" t="s">
        <v>250</v>
      </c>
      <c r="D227" s="69" t="s">
        <v>98</v>
      </c>
      <c r="E227" s="70">
        <v>1</v>
      </c>
      <c r="F227" s="71"/>
      <c r="G227" s="72">
        <f>ROUND(E227*F227,2)</f>
        <v>0</v>
      </c>
      <c r="H227" s="60" t="s">
        <v>38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</row>
    <row r="228" spans="1:29" ht="13.5" outlineLevel="1" x14ac:dyDescent="0.2">
      <c r="A228" s="73"/>
      <c r="B228" s="74"/>
      <c r="C228" s="75"/>
      <c r="D228" s="75"/>
      <c r="E228" s="75"/>
      <c r="F228" s="75"/>
      <c r="G228" s="75"/>
      <c r="H228" s="76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</row>
    <row r="229" spans="1:29" ht="13.5" outlineLevel="1" x14ac:dyDescent="0.2">
      <c r="A229" s="66">
        <v>106</v>
      </c>
      <c r="B229" s="67" t="s">
        <v>196</v>
      </c>
      <c r="C229" s="68" t="s">
        <v>197</v>
      </c>
      <c r="D229" s="69" t="s">
        <v>198</v>
      </c>
      <c r="E229" s="70">
        <v>1</v>
      </c>
      <c r="F229" s="71"/>
      <c r="G229" s="72">
        <f>ROUND(E229*F229,2)</f>
        <v>0</v>
      </c>
      <c r="H229" s="60" t="s">
        <v>38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</row>
    <row r="230" spans="1:29" ht="13.5" outlineLevel="1" x14ac:dyDescent="0.2">
      <c r="A230" s="73"/>
      <c r="B230" s="74"/>
      <c r="C230" s="75"/>
      <c r="D230" s="75"/>
      <c r="E230" s="75"/>
      <c r="F230" s="75"/>
      <c r="G230" s="75"/>
      <c r="H230" s="76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</row>
    <row r="231" spans="1:29" ht="13.5" outlineLevel="1" x14ac:dyDescent="0.2">
      <c r="A231" s="66">
        <v>107</v>
      </c>
      <c r="B231" s="67" t="s">
        <v>196</v>
      </c>
      <c r="C231" s="68" t="s">
        <v>243</v>
      </c>
      <c r="D231" s="69" t="s">
        <v>98</v>
      </c>
      <c r="E231" s="70">
        <v>1</v>
      </c>
      <c r="F231" s="71"/>
      <c r="G231" s="72">
        <f>ROUND(E231*F231,2)</f>
        <v>0</v>
      </c>
      <c r="H231" s="60" t="s">
        <v>38</v>
      </c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</row>
    <row r="232" spans="1:29" ht="13.5" outlineLevel="1" x14ac:dyDescent="0.2">
      <c r="A232" s="73"/>
      <c r="B232" s="74"/>
      <c r="C232" s="75"/>
      <c r="D232" s="75"/>
      <c r="E232" s="75"/>
      <c r="F232" s="75"/>
      <c r="G232" s="75"/>
      <c r="H232" s="76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</row>
    <row r="233" spans="1:29" ht="13.5" outlineLevel="1" x14ac:dyDescent="0.2">
      <c r="A233" s="96">
        <v>108</v>
      </c>
      <c r="B233" s="95" t="s">
        <v>245</v>
      </c>
      <c r="C233" s="68" t="s">
        <v>246</v>
      </c>
      <c r="D233" s="69" t="s">
        <v>98</v>
      </c>
      <c r="E233" s="70">
        <v>1</v>
      </c>
      <c r="F233" s="71"/>
      <c r="G233" s="72">
        <f>ROUND(E233*F233,2)</f>
        <v>0</v>
      </c>
      <c r="H233" s="60" t="s">
        <v>38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</row>
    <row r="234" spans="1:29" ht="13.5" outlineLevel="1" x14ac:dyDescent="0.2">
      <c r="A234" s="93"/>
      <c r="B234" s="94"/>
      <c r="C234" s="75"/>
      <c r="D234" s="75"/>
      <c r="E234" s="75"/>
      <c r="F234" s="75"/>
      <c r="G234" s="75"/>
      <c r="H234" s="76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</row>
    <row r="235" spans="1:29" ht="13.5" outlineLevel="1" x14ac:dyDescent="0.2">
      <c r="A235" s="66">
        <v>109</v>
      </c>
      <c r="B235" s="95" t="s">
        <v>247</v>
      </c>
      <c r="C235" s="68" t="s">
        <v>248</v>
      </c>
      <c r="D235" s="69" t="s">
        <v>98</v>
      </c>
      <c r="E235" s="70">
        <v>1</v>
      </c>
      <c r="F235" s="71"/>
      <c r="G235" s="72">
        <f>ROUND(E235*F235,2)</f>
        <v>0</v>
      </c>
      <c r="H235" s="60" t="s">
        <v>38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</row>
    <row r="236" spans="1:29" ht="13.5" outlineLevel="1" x14ac:dyDescent="0.2">
      <c r="A236" s="73"/>
      <c r="B236" s="94"/>
      <c r="C236" s="75"/>
      <c r="D236" s="75"/>
      <c r="E236" s="75"/>
      <c r="F236" s="75"/>
      <c r="G236" s="75"/>
      <c r="H236" s="76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</row>
    <row r="237" spans="1:29" ht="13.5" outlineLevel="1" x14ac:dyDescent="0.2">
      <c r="A237" s="66">
        <v>110</v>
      </c>
      <c r="B237" s="67" t="s">
        <v>199</v>
      </c>
      <c r="C237" s="68" t="s">
        <v>242</v>
      </c>
      <c r="D237" s="69" t="s">
        <v>198</v>
      </c>
      <c r="E237" s="70">
        <v>1</v>
      </c>
      <c r="F237" s="71"/>
      <c r="G237" s="72">
        <f>ROUND(E237*F237,2)</f>
        <v>0</v>
      </c>
      <c r="H237" s="60" t="s">
        <v>38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</row>
    <row r="238" spans="1:29" ht="13.5" outlineLevel="1" x14ac:dyDescent="0.2">
      <c r="A238" s="73"/>
      <c r="B238" s="74"/>
      <c r="C238" s="75"/>
      <c r="D238" s="75"/>
      <c r="E238" s="75"/>
      <c r="F238" s="75"/>
      <c r="G238" s="75"/>
      <c r="H238" s="76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</row>
    <row r="239" spans="1:29" ht="13.5" x14ac:dyDescent="0.2">
      <c r="A239" s="61"/>
      <c r="B239" s="62" t="s">
        <v>5</v>
      </c>
      <c r="C239" s="62"/>
      <c r="D239" s="62"/>
      <c r="E239" s="63"/>
      <c r="F239" s="62"/>
      <c r="G239" s="58">
        <f>G9+G36+G57+G62+G111+G194+G201+G204+G213+G218</f>
        <v>0</v>
      </c>
      <c r="H239" s="58"/>
    </row>
    <row r="240" spans="1:29" x14ac:dyDescent="0.2">
      <c r="A240" s="1"/>
      <c r="B240" s="2"/>
      <c r="C240" s="13"/>
      <c r="D240" s="4"/>
      <c r="E240" s="1"/>
      <c r="F240" s="1"/>
      <c r="G240" s="1"/>
      <c r="H240" s="11"/>
    </row>
    <row r="241" spans="1:8" x14ac:dyDescent="0.2">
      <c r="A241" s="1"/>
      <c r="B241" s="2"/>
      <c r="C241" s="13"/>
      <c r="D241" s="4"/>
      <c r="E241" s="1"/>
      <c r="F241" s="1"/>
      <c r="G241" s="1"/>
      <c r="H241" s="11"/>
    </row>
    <row r="242" spans="1:8" x14ac:dyDescent="0.2">
      <c r="A242" s="107" t="s">
        <v>200</v>
      </c>
      <c r="B242" s="107"/>
      <c r="C242" s="108"/>
      <c r="D242" s="4"/>
      <c r="E242" s="1"/>
      <c r="F242" s="1"/>
      <c r="G242" s="1"/>
      <c r="H242" s="11"/>
    </row>
    <row r="243" spans="1:8" x14ac:dyDescent="0.2">
      <c r="A243" s="109"/>
      <c r="B243" s="110"/>
      <c r="C243" s="111"/>
      <c r="D243" s="110"/>
      <c r="E243" s="110"/>
      <c r="F243" s="110"/>
      <c r="G243" s="112"/>
      <c r="H243" s="12"/>
    </row>
    <row r="244" spans="1:8" x14ac:dyDescent="0.2">
      <c r="A244" s="113"/>
      <c r="B244" s="114"/>
      <c r="C244" s="115"/>
      <c r="D244" s="114"/>
      <c r="E244" s="114"/>
      <c r="F244" s="114"/>
      <c r="G244" s="116"/>
      <c r="H244" s="12"/>
    </row>
    <row r="245" spans="1:8" x14ac:dyDescent="0.2">
      <c r="A245" s="113"/>
      <c r="B245" s="114"/>
      <c r="C245" s="115"/>
      <c r="D245" s="114"/>
      <c r="E245" s="114"/>
      <c r="F245" s="114"/>
      <c r="G245" s="116"/>
      <c r="H245" s="12"/>
    </row>
    <row r="246" spans="1:8" x14ac:dyDescent="0.2">
      <c r="A246" s="113"/>
      <c r="B246" s="114"/>
      <c r="C246" s="115"/>
      <c r="D246" s="114"/>
      <c r="E246" s="114"/>
      <c r="F246" s="114"/>
      <c r="G246" s="116"/>
      <c r="H246" s="12"/>
    </row>
    <row r="247" spans="1:8" x14ac:dyDescent="0.2">
      <c r="A247" s="117"/>
      <c r="B247" s="118"/>
      <c r="C247" s="119"/>
      <c r="D247" s="118"/>
      <c r="E247" s="118"/>
      <c r="F247" s="118"/>
      <c r="G247" s="120"/>
      <c r="H247" s="12"/>
    </row>
    <row r="248" spans="1:8" x14ac:dyDescent="0.2">
      <c r="A248" s="1"/>
      <c r="B248" s="2"/>
      <c r="C248" s="13"/>
      <c r="D248" s="4"/>
      <c r="E248" s="1"/>
      <c r="F248" s="1"/>
      <c r="G248" s="1"/>
      <c r="H248" s="11"/>
    </row>
    <row r="249" spans="1:8" x14ac:dyDescent="0.2">
      <c r="C249" s="14"/>
      <c r="D249" s="9"/>
    </row>
    <row r="250" spans="1:8" x14ac:dyDescent="0.2">
      <c r="D250" s="9"/>
    </row>
    <row r="251" spans="1:8" x14ac:dyDescent="0.2">
      <c r="D251" s="9"/>
    </row>
    <row r="252" spans="1:8" x14ac:dyDescent="0.2">
      <c r="D252" s="9"/>
    </row>
    <row r="253" spans="1:8" x14ac:dyDescent="0.2">
      <c r="D253" s="9"/>
    </row>
    <row r="254" spans="1:8" x14ac:dyDescent="0.2">
      <c r="D254" s="9"/>
    </row>
    <row r="255" spans="1:8" x14ac:dyDescent="0.2">
      <c r="D255" s="9"/>
    </row>
    <row r="256" spans="1:8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</sheetData>
  <mergeCells count="3">
    <mergeCell ref="A242:C242"/>
    <mergeCell ref="A243:G247"/>
    <mergeCell ref="D8:G8"/>
  </mergeCells>
  <pageMargins left="0.70866141732283472" right="0.70866141732283472" top="0.78740157480314965" bottom="0.78740157480314965" header="0.31496062992125984" footer="0.31496062992125984"/>
  <pageSetup paperSize="9" scale="90" fitToHeight="16" orientation="landscape" r:id="rId1"/>
  <headerFooter>
    <oddFooter>&amp;L&amp;"Century Gothic,Obyčejné"&amp;D&amp;C&amp;"Century Gothic,Obyčejné"STRANA &amp;P/&amp;N&amp;RPS2 - PJ2.2 ELEKTROINSTALCE A MAR</oddFooter>
  </headerFooter>
  <rowBreaks count="4" manualBreakCount="4">
    <brk id="35" max="7" man="1"/>
    <brk id="61" max="7" man="1"/>
    <brk id="173" max="7" man="1"/>
    <brk id="21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PJ2.2</vt:lpstr>
      <vt:lpstr>VzorPolozky</vt:lpstr>
      <vt:lpstr>PJ2.2_Pol</vt:lpstr>
      <vt:lpstr>PJ2.2_Pol!Názvy_tisku</vt:lpstr>
      <vt:lpstr>'Rekapitulace PJ2.2'!Oblast_tisku</vt:lpstr>
      <vt:lpstr>PJ2.2_Pol!Print_Area</vt:lpstr>
      <vt:lpstr>'Rekapitulace PJ2.2'!Print_Area</vt:lpstr>
      <vt:lpstr>PJ2.2_Pol!Print_Titles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Navrátil Pavel</cp:lastModifiedBy>
  <cp:lastPrinted>2018-04-20T20:34:38Z</cp:lastPrinted>
  <dcterms:created xsi:type="dcterms:W3CDTF">2009-04-08T07:15:50Z</dcterms:created>
  <dcterms:modified xsi:type="dcterms:W3CDTF">2018-04-23T07:20:21Z</dcterms:modified>
</cp:coreProperties>
</file>